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Tabla 1" sheetId="1" r:id="rId1"/>
    <sheet name="Grafico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F9" i="6" l="1"/>
  <c r="F25" i="6"/>
  <c r="F31" i="6"/>
  <c r="J17" i="6"/>
  <c r="E26" i="7"/>
  <c r="E25" i="7"/>
  <c r="E24" i="7"/>
  <c r="E23" i="7"/>
  <c r="L22" i="7"/>
  <c r="L31" i="7" s="1"/>
  <c r="K22" i="7"/>
  <c r="K31" i="7" s="1"/>
  <c r="J22" i="7"/>
  <c r="J31" i="7" s="1"/>
  <c r="I22" i="7"/>
  <c r="I31" i="7" s="1"/>
  <c r="H22" i="7"/>
  <c r="H31" i="7" s="1"/>
  <c r="G22" i="7"/>
  <c r="G31" i="7" s="1"/>
  <c r="F22" i="7"/>
  <c r="F31" i="7" s="1"/>
  <c r="K21" i="7"/>
  <c r="K33" i="7" s="1"/>
  <c r="G21" i="7"/>
  <c r="G33" i="7" s="1"/>
  <c r="L8" i="7"/>
  <c r="L17" i="7" s="1"/>
  <c r="K8" i="7"/>
  <c r="K17" i="7" s="1"/>
  <c r="J8" i="7"/>
  <c r="J17" i="7" s="1"/>
  <c r="I8" i="7"/>
  <c r="I17" i="7" s="1"/>
  <c r="H8" i="7"/>
  <c r="H17" i="7" s="1"/>
  <c r="G8" i="7"/>
  <c r="G17" i="7" s="1"/>
  <c r="F8" i="7"/>
  <c r="F7" i="7" s="1"/>
  <c r="I7" i="7"/>
  <c r="I19" i="7" s="1"/>
  <c r="J36" i="6"/>
  <c r="F36" i="6"/>
  <c r="J35" i="6"/>
  <c r="F35" i="6"/>
  <c r="J34" i="6"/>
  <c r="F34" i="6"/>
  <c r="J33" i="6"/>
  <c r="F33" i="6"/>
  <c r="J32" i="6"/>
  <c r="F32" i="6"/>
  <c r="J31" i="6"/>
  <c r="I31" i="6"/>
  <c r="H31" i="6"/>
  <c r="E31" i="6"/>
  <c r="D31" i="6"/>
  <c r="J30" i="6"/>
  <c r="F30" i="6"/>
  <c r="J29" i="6"/>
  <c r="F29" i="6"/>
  <c r="J28" i="6"/>
  <c r="F28" i="6"/>
  <c r="J27" i="6"/>
  <c r="F27" i="6"/>
  <c r="J26" i="6"/>
  <c r="F26" i="6"/>
  <c r="J25" i="6"/>
  <c r="I25" i="6"/>
  <c r="H25" i="6"/>
  <c r="E25" i="6"/>
  <c r="D25" i="6"/>
  <c r="J24" i="6"/>
  <c r="F24" i="6"/>
  <c r="J23" i="6"/>
  <c r="F23" i="6"/>
  <c r="J22" i="6"/>
  <c r="F22" i="6"/>
  <c r="J21" i="6"/>
  <c r="F21" i="6"/>
  <c r="J20" i="6"/>
  <c r="F20" i="6"/>
  <c r="J19" i="6"/>
  <c r="F19" i="6"/>
  <c r="J18" i="6"/>
  <c r="F18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F10" i="6"/>
  <c r="J9" i="6"/>
  <c r="I9" i="6"/>
  <c r="H9" i="6"/>
  <c r="E9" i="6"/>
  <c r="D9" i="6"/>
  <c r="J8" i="6"/>
  <c r="F8" i="6"/>
  <c r="J8" i="5"/>
  <c r="D8" i="5"/>
  <c r="J7" i="7" l="1"/>
  <c r="J14" i="7" s="1"/>
  <c r="H21" i="7"/>
  <c r="H33" i="7" s="1"/>
  <c r="L21" i="7"/>
  <c r="L33" i="7" s="1"/>
  <c r="G7" i="7"/>
  <c r="G19" i="7" s="1"/>
  <c r="K7" i="7"/>
  <c r="K19" i="7" s="1"/>
  <c r="I21" i="7"/>
  <c r="I33" i="7" s="1"/>
  <c r="H7" i="7"/>
  <c r="H19" i="7" s="1"/>
  <c r="L7" i="7"/>
  <c r="L19" i="7" s="1"/>
  <c r="F21" i="7"/>
  <c r="F33" i="7" s="1"/>
  <c r="J21" i="7"/>
  <c r="J33" i="7" s="1"/>
  <c r="E8" i="7"/>
  <c r="E17" i="7" s="1"/>
  <c r="E22" i="7"/>
  <c r="E31" i="7" s="1"/>
  <c r="F19" i="7"/>
  <c r="F18" i="7"/>
  <c r="F14" i="7"/>
  <c r="I18" i="7"/>
  <c r="I30" i="7"/>
  <c r="F15" i="7"/>
  <c r="F16" i="7"/>
  <c r="F17" i="7"/>
  <c r="F29" i="7"/>
  <c r="J29" i="7"/>
  <c r="F30" i="7"/>
  <c r="J30" i="7"/>
  <c r="F32" i="7"/>
  <c r="J32" i="7"/>
  <c r="I14" i="7"/>
  <c r="I15" i="7"/>
  <c r="I16" i="7"/>
  <c r="I29" i="7"/>
  <c r="I32" i="7"/>
  <c r="J16" i="7"/>
  <c r="G15" i="7"/>
  <c r="G16" i="7"/>
  <c r="K16" i="7"/>
  <c r="G18" i="7"/>
  <c r="G29" i="7"/>
  <c r="K29" i="7"/>
  <c r="G30" i="7"/>
  <c r="K30" i="7"/>
  <c r="G32" i="7"/>
  <c r="K32" i="7"/>
  <c r="H14" i="7"/>
  <c r="H16" i="7"/>
  <c r="L16" i="7"/>
  <c r="H29" i="7"/>
  <c r="H30" i="7"/>
  <c r="L30" i="7"/>
  <c r="H32" i="7"/>
  <c r="J18" i="7" l="1"/>
  <c r="E21" i="7"/>
  <c r="E32" i="7" s="1"/>
  <c r="E16" i="7"/>
  <c r="E30" i="7"/>
  <c r="K14" i="7"/>
  <c r="E7" i="7"/>
  <c r="E18" i="7" s="1"/>
  <c r="K18" i="7"/>
  <c r="K15" i="7"/>
  <c r="J15" i="7"/>
  <c r="J19" i="7"/>
  <c r="H28" i="7"/>
  <c r="L18" i="7"/>
  <c r="L15" i="7"/>
  <c r="E33" i="7"/>
  <c r="H18" i="7"/>
  <c r="H15" i="7"/>
  <c r="G14" i="7"/>
  <c r="L32" i="7"/>
  <c r="L29" i="7"/>
  <c r="L28" i="7" s="1"/>
  <c r="L14" i="7"/>
  <c r="K28" i="7"/>
  <c r="E19" i="7"/>
  <c r="G28" i="7"/>
  <c r="I28" i="7"/>
  <c r="J28" i="7"/>
  <c r="F28" i="7"/>
  <c r="E15" i="7" l="1"/>
  <c r="E14" i="7"/>
  <c r="E29" i="7"/>
  <c r="E28" i="7" s="1"/>
  <c r="N9" i="4" l="1"/>
  <c r="N10" i="4"/>
  <c r="N11" i="4"/>
  <c r="N12" i="4"/>
  <c r="N13" i="4"/>
  <c r="N14" i="4"/>
  <c r="N8" i="4"/>
  <c r="M9" i="4"/>
  <c r="M10" i="4"/>
  <c r="M11" i="4"/>
  <c r="M12" i="4"/>
  <c r="M13" i="4"/>
  <c r="M14" i="4"/>
  <c r="M8" i="4"/>
  <c r="L9" i="4"/>
  <c r="L10" i="4"/>
  <c r="L11" i="4"/>
  <c r="L12" i="4"/>
  <c r="L13" i="4"/>
  <c r="L14" i="4"/>
  <c r="L8" i="4"/>
  <c r="J9" i="4"/>
  <c r="J10" i="4"/>
  <c r="J11" i="4"/>
  <c r="J12" i="4"/>
  <c r="J13" i="4"/>
  <c r="J14" i="4"/>
  <c r="J8" i="4"/>
  <c r="G9" i="4"/>
  <c r="G10" i="4"/>
  <c r="G11" i="4"/>
  <c r="G12" i="4"/>
  <c r="G13" i="4"/>
  <c r="G14" i="4"/>
  <c r="G8" i="4"/>
  <c r="E9" i="4"/>
  <c r="E10" i="4"/>
  <c r="E11" i="4"/>
  <c r="E12" i="4"/>
  <c r="E13" i="4"/>
  <c r="E14" i="4"/>
  <c r="E8" i="4"/>
  <c r="H27" i="1" l="1"/>
  <c r="G27" i="1"/>
  <c r="E27" i="1"/>
  <c r="H26" i="1"/>
  <c r="G26" i="1"/>
  <c r="E26" i="1"/>
  <c r="H25" i="1"/>
  <c r="G25" i="1"/>
  <c r="E25" i="1"/>
  <c r="H24" i="1"/>
  <c r="G24" i="1"/>
  <c r="E24" i="1"/>
  <c r="H23" i="1"/>
  <c r="G23" i="1"/>
  <c r="E23" i="1"/>
  <c r="H22" i="1"/>
  <c r="G22" i="1"/>
  <c r="E22" i="1"/>
  <c r="H21" i="1"/>
  <c r="G21" i="1"/>
  <c r="E21" i="1"/>
  <c r="H20" i="1"/>
  <c r="G20" i="1"/>
  <c r="E20" i="1"/>
  <c r="H19" i="1"/>
  <c r="G19" i="1"/>
  <c r="E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</calcChain>
</file>

<file path=xl/sharedStrings.xml><?xml version="1.0" encoding="utf-8"?>
<sst xmlns="http://schemas.openxmlformats.org/spreadsheetml/2006/main" count="290" uniqueCount="150">
  <si>
    <t>Nivel de escolaridad</t>
  </si>
  <si>
    <t>Cambio % 
2000-2010</t>
  </si>
  <si>
    <t>Abs.</t>
  </si>
  <si>
    <t>%</t>
  </si>
  <si>
    <t>Total</t>
  </si>
  <si>
    <t xml:space="preserve">   Bajo (0 a 8 años)</t>
  </si>
  <si>
    <t xml:space="preserve">   Medio (9 a 12 años)</t>
  </si>
  <si>
    <t xml:space="preserve">   Alto (13 años o más)</t>
  </si>
  <si>
    <t xml:space="preserve">   N.E.</t>
  </si>
  <si>
    <t>Hombres</t>
  </si>
  <si>
    <t>Mujeres</t>
  </si>
  <si>
    <t>N.E.</t>
  </si>
  <si>
    <t>Tabla 1 
Tabla 1 - Población migrante de 15 años y más, residente en los países de la OCDE, por nivel de escolaridad: 2000 y 2010</t>
  </si>
  <si>
    <t>Fuente: Elaboración de los autores en base en OCDE: DIOC 2000/01 (archivo A_1_T) y DIOC 2010/11 (archivo A).</t>
  </si>
  <si>
    <t xml:space="preserve">   África</t>
  </si>
  <si>
    <t xml:space="preserve">   Asia</t>
  </si>
  <si>
    <t xml:space="preserve">   Europa</t>
  </si>
  <si>
    <t xml:space="preserve">   Oceanía</t>
  </si>
  <si>
    <t xml:space="preserve">   Estados Unidos y Canadá</t>
  </si>
  <si>
    <t xml:space="preserve">   América Latina y el Caribe</t>
  </si>
  <si>
    <t>Cambio % entre 2000 y 2010</t>
  </si>
  <si>
    <t>Gráfico 1 - Población migrante calificada de 15 años o más, residente en los países de la OECD, por región de origen y cambio porcentual entre 2000 y 2010</t>
  </si>
  <si>
    <t>Región de origen</t>
  </si>
  <si>
    <t>Cambio %</t>
  </si>
  <si>
    <t>2000-2010</t>
  </si>
  <si>
    <t xml:space="preserve">       México</t>
  </si>
  <si>
    <t xml:space="preserve">       Centroamérica</t>
  </si>
  <si>
    <t xml:space="preserve">             Belice</t>
  </si>
  <si>
    <t xml:space="preserve">             Costa Rica</t>
  </si>
  <si>
    <t xml:space="preserve">             El Salvador</t>
  </si>
  <si>
    <t xml:space="preserve">             Guatemala</t>
  </si>
  <si>
    <t xml:space="preserve">             Honduras</t>
  </si>
  <si>
    <t xml:space="preserve">             Nicaragua</t>
  </si>
  <si>
    <t xml:space="preserve">             Panamá</t>
  </si>
  <si>
    <t xml:space="preserve">      Caribe</t>
  </si>
  <si>
    <t xml:space="preserve">             Antigua y Barbuda</t>
  </si>
  <si>
    <t xml:space="preserve">             Bahamas</t>
  </si>
  <si>
    <t xml:space="preserve">             Barbados</t>
  </si>
  <si>
    <t xml:space="preserve">             Cuba</t>
  </si>
  <si>
    <t xml:space="preserve">             Dominica</t>
  </si>
  <si>
    <t xml:space="preserve">             Rep. Dominicana</t>
  </si>
  <si>
    <t xml:space="preserve">             Granada</t>
  </si>
  <si>
    <t xml:space="preserve">             Guyana</t>
  </si>
  <si>
    <t xml:space="preserve">             Haití</t>
  </si>
  <si>
    <t xml:space="preserve">             Jamaica</t>
  </si>
  <si>
    <t xml:space="preserve">             San Cristóbal y Nieves</t>
  </si>
  <si>
    <t xml:space="preserve">             Santa Lucía</t>
  </si>
  <si>
    <t xml:space="preserve">             Santa Vicente</t>
  </si>
  <si>
    <t xml:space="preserve">             Surinam</t>
  </si>
  <si>
    <t xml:space="preserve">             Trinidad y Tobago</t>
  </si>
  <si>
    <t xml:space="preserve">      Países andinos</t>
  </si>
  <si>
    <t xml:space="preserve">             Bolivia</t>
  </si>
  <si>
    <t xml:space="preserve">             Colombia</t>
  </si>
  <si>
    <t xml:space="preserve">             Ecuador</t>
  </si>
  <si>
    <t xml:space="preserve">             Perú</t>
  </si>
  <si>
    <t xml:space="preserve">             Venezuela</t>
  </si>
  <si>
    <t xml:space="preserve">      Sudamérica</t>
  </si>
  <si>
    <t xml:space="preserve">             Argentina</t>
  </si>
  <si>
    <t xml:space="preserve">             Brasil</t>
  </si>
  <si>
    <t xml:space="preserve">             Chile</t>
  </si>
  <si>
    <t xml:space="preserve">             Paraguay</t>
  </si>
  <si>
    <t xml:space="preserve">             Uruguay</t>
  </si>
  <si>
    <t xml:space="preserve">      Otros</t>
  </si>
  <si>
    <t xml:space="preserve">N. E. </t>
  </si>
  <si>
    <t>Tabla 2 - Población migrante calificada de 15 años o más, residente en países de la OCDE, por país y región de origen: 2000 y 2010</t>
  </si>
  <si>
    <t xml:space="preserve">     Otros</t>
  </si>
  <si>
    <t>Cambio % entre 
2000 y 2010</t>
  </si>
  <si>
    <t>Tabla 3 - Población migrante calificada de 15 años o más nacida en América Latina y el Caribe, residente en países de la OCDE, por sexo según región de origen: 2000 y 2010</t>
  </si>
  <si>
    <t>Región de destino</t>
  </si>
  <si>
    <t>EU y Canadá</t>
  </si>
  <si>
    <t>Europa</t>
  </si>
  <si>
    <t>Asia</t>
  </si>
  <si>
    <t>Otro</t>
  </si>
  <si>
    <t>Total (absolutos)</t>
  </si>
  <si>
    <t>Distribución porcentual horizontal</t>
  </si>
  <si>
    <t>América Latina y el Caribe</t>
  </si>
  <si>
    <t xml:space="preserve">    México</t>
  </si>
  <si>
    <t xml:space="preserve">    Centroamérica</t>
  </si>
  <si>
    <t xml:space="preserve">    Caribe</t>
  </si>
  <si>
    <t xml:space="preserve">    Países andinos</t>
  </si>
  <si>
    <t xml:space="preserve">    Sudamérica</t>
  </si>
  <si>
    <t xml:space="preserve">    Otros</t>
  </si>
  <si>
    <t>Distribución porcentual vertical</t>
  </si>
  <si>
    <t>_</t>
  </si>
  <si>
    <t>Nota: Con las bases de 2001 hay 5160 casos que no especificaron el lugar de destinno</t>
  </si>
  <si>
    <t>Tabla 4 - Población migrante calificada de 15 años o más nacida en América Latina y el Caribe, residente en países de la OCDE, por país o región de origen y destino: 2000-2010</t>
  </si>
  <si>
    <t>Nota: No se incluye a la población que no especificó el lugar de destino en 2000: 5,160 casos.</t>
  </si>
  <si>
    <t>Tabla 5 – Población nativa calificada, migrantes calificados y tasa de emigración calificada por países y subregiones de América Latina y el Caribe, 2000 y 2010 (población en miles)</t>
  </si>
  <si>
    <t>Población nativa calificada</t>
  </si>
  <si>
    <t>Migrantes calificados</t>
  </si>
  <si>
    <t>Tasa de emigración calificada</t>
  </si>
  <si>
    <t xml:space="preserve">             Guatemala**</t>
  </si>
  <si>
    <t xml:space="preserve">*/   La población de migrantes calificados de ALyC no coincide con la de la Tabla 2, ya que no fue incluida la población de ocho países caribeños. </t>
  </si>
  <si>
    <t>**/ La población nativa calificada de Guatemala para 2010 fue estimada con base en información de 2005.</t>
  </si>
  <si>
    <t>Fuente: Elaboración de los autores con base en BARRO, Robert; LEE, Jong-Wha. A New Data Set of Educational Attainment in the World y tabla 2.</t>
  </si>
  <si>
    <t xml:space="preserve">   América Latina y el Caribe*</t>
  </si>
  <si>
    <t xml:space="preserve">  E.U. y Canadá</t>
  </si>
  <si>
    <t>América Latina  y el Caribe</t>
  </si>
  <si>
    <t>PEA</t>
  </si>
  <si>
    <t xml:space="preserve">   Ocupados</t>
  </si>
  <si>
    <t xml:space="preserve">   Desocupados</t>
  </si>
  <si>
    <t>PNEA</t>
  </si>
  <si>
    <t>Tabla 6 - Población migrante de alta calificación, residente en países de la OECD, por condición de actividad, según región de nacimiento: 2000 y 2010</t>
  </si>
  <si>
    <t>Fuente: Elaboración de los autores en base en OCDE: DIOC 2000/01 (archivo G_T) y DIOC 2010/11 (archivo C).</t>
  </si>
  <si>
    <t>% de</t>
  </si>
  <si>
    <t xml:space="preserve"> ocupados</t>
  </si>
  <si>
    <t>% de desocupados</t>
  </si>
  <si>
    <t xml:space="preserve">   México</t>
  </si>
  <si>
    <t xml:space="preserve">   Centroamérica</t>
  </si>
  <si>
    <t xml:space="preserve">      Belice</t>
  </si>
  <si>
    <t xml:space="preserve">      Costa Rica</t>
  </si>
  <si>
    <t xml:space="preserve">      El Salvador</t>
  </si>
  <si>
    <t xml:space="preserve">      Guatemala</t>
  </si>
  <si>
    <t xml:space="preserve">      Honduras</t>
  </si>
  <si>
    <t xml:space="preserve">      Nicaragua</t>
  </si>
  <si>
    <t xml:space="preserve">      Panamá</t>
  </si>
  <si>
    <t xml:space="preserve">   Caribe</t>
  </si>
  <si>
    <t xml:space="preserve">       Antigua y Barbuda</t>
  </si>
  <si>
    <t xml:space="preserve">       Bahamas</t>
  </si>
  <si>
    <t xml:space="preserve">       Barbados</t>
  </si>
  <si>
    <t xml:space="preserve">       Cuba</t>
  </si>
  <si>
    <t xml:space="preserve">       Dominica</t>
  </si>
  <si>
    <t xml:space="preserve">       Rep. Dominicana</t>
  </si>
  <si>
    <t xml:space="preserve">       Granada</t>
  </si>
  <si>
    <t xml:space="preserve">       Guyana</t>
  </si>
  <si>
    <t xml:space="preserve">       Haití</t>
  </si>
  <si>
    <t xml:space="preserve">       Jamaica</t>
  </si>
  <si>
    <t xml:space="preserve">       San Cristóbal y Nieves</t>
  </si>
  <si>
    <t xml:space="preserve">       Santa Lucía</t>
  </si>
  <si>
    <t xml:space="preserve">         Santa Vicente</t>
  </si>
  <si>
    <t xml:space="preserve">         Surinam</t>
  </si>
  <si>
    <t xml:space="preserve">         Trinidad y Tobago</t>
  </si>
  <si>
    <t xml:space="preserve">         Bolivia</t>
  </si>
  <si>
    <t xml:space="preserve">         Colombia</t>
  </si>
  <si>
    <t xml:space="preserve">         Ecuador</t>
  </si>
  <si>
    <t xml:space="preserve">         Perú</t>
  </si>
  <si>
    <t xml:space="preserve">         Venezuela</t>
  </si>
  <si>
    <t xml:space="preserve">         Argentina</t>
  </si>
  <si>
    <t xml:space="preserve">         Brasil</t>
  </si>
  <si>
    <t xml:space="preserve">         Chile</t>
  </si>
  <si>
    <t xml:space="preserve">         Paraguay</t>
  </si>
  <si>
    <t xml:space="preserve">         Uruguay</t>
  </si>
  <si>
    <t>Tabla 7 - Población migrante de alta calificación, residente en países de la OECD, por condición de actividad, según región y país de nacimiento: 2000 y 2010</t>
  </si>
  <si>
    <t>África</t>
  </si>
  <si>
    <t>E.U. y Canadá</t>
  </si>
  <si>
    <t>Oceanía</t>
  </si>
  <si>
    <t>No sobre calificado</t>
  </si>
  <si>
    <t>Sobre-calificado</t>
  </si>
  <si>
    <t>Fuente: Elaboración de los autores en base en OCDE: DIOC 2010/11 (archivo D).</t>
  </si>
  <si>
    <t>Tabla 8 - Población migrante de alta calificación, residente en países de la OECD, por nivel de calificación de la ocupación, según país y región de nacimiento,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</si>
</sst>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##0"/>
    <numFmt numFmtId="170" formatCode="###0.0"/>
    <numFmt numFmtId="174" formatCode="0.000"/>
    <numFmt numFmtId="175" formatCode="#,##0.0"/>
    <numFmt numFmtId="176" formatCode="###0.00"/>
    <numFmt numFmtId="177" formatCode="#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165" fontId="4" fillId="0" borderId="0" xfId="2" applyNumberFormat="1" applyFont="1" applyBorder="1" applyAlignment="1">
      <alignment horizontal="right" vertical="top"/>
    </xf>
    <xf numFmtId="164" fontId="0" fillId="0" borderId="0" xfId="0" applyNumberFormat="1"/>
    <xf numFmtId="0" fontId="0" fillId="0" borderId="0" xfId="0" applyFont="1" applyBorder="1" applyAlignment="1">
      <alignment horizontal="left"/>
    </xf>
    <xf numFmtId="165" fontId="6" fillId="0" borderId="0" xfId="3" applyNumberFormat="1" applyFont="1" applyBorder="1" applyAlignment="1">
      <alignment horizontal="right" vertical="top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7" fillId="3" borderId="0" xfId="0" applyFont="1" applyFill="1" applyAlignment="1">
      <alignment horizontal="justify" vertical="center"/>
    </xf>
    <xf numFmtId="3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/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justify" vertical="center"/>
    </xf>
    <xf numFmtId="3" fontId="7" fillId="3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6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0" xfId="0" applyNumberFormat="1" applyFont="1" applyBorder="1"/>
    <xf numFmtId="170" fontId="6" fillId="0" borderId="0" xfId="3" applyNumberFormat="1" applyFont="1" applyBorder="1" applyAlignment="1">
      <alignment horizontal="right" vertical="top"/>
    </xf>
    <xf numFmtId="0" fontId="0" fillId="0" borderId="1" xfId="0" applyFont="1" applyFill="1" applyBorder="1"/>
    <xf numFmtId="164" fontId="0" fillId="0" borderId="1" xfId="0" applyNumberFormat="1" applyFont="1" applyBorder="1"/>
    <xf numFmtId="0" fontId="0" fillId="0" borderId="6" xfId="0" applyFont="1" applyBorder="1" applyAlignment="1">
      <alignment horizontal="center"/>
    </xf>
    <xf numFmtId="3" fontId="6" fillId="0" borderId="0" xfId="3" applyNumberFormat="1" applyFont="1" applyBorder="1" applyAlignment="1">
      <alignment horizontal="right" vertical="top"/>
    </xf>
    <xf numFmtId="3" fontId="0" fillId="0" borderId="0" xfId="0" applyNumberFormat="1" applyFont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Border="1"/>
    <xf numFmtId="170" fontId="6" fillId="0" borderId="1" xfId="3" applyNumberFormat="1" applyFont="1" applyBorder="1" applyAlignment="1">
      <alignment horizontal="right" vertical="top"/>
    </xf>
    <xf numFmtId="164" fontId="0" fillId="0" borderId="0" xfId="0" applyNumberFormat="1" applyFont="1"/>
    <xf numFmtId="170" fontId="0" fillId="0" borderId="0" xfId="0" applyNumberFormat="1" applyFont="1"/>
    <xf numFmtId="170" fontId="0" fillId="0" borderId="1" xfId="0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5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75" fontId="6" fillId="0" borderId="0" xfId="5" applyNumberFormat="1" applyFont="1" applyBorder="1" applyAlignment="1">
      <alignment vertical="top" wrapText="1"/>
    </xf>
    <xf numFmtId="176" fontId="4" fillId="0" borderId="0" xfId="4" applyNumberFormat="1" applyFont="1" applyBorder="1" applyAlignment="1">
      <alignment horizontal="right"/>
    </xf>
    <xf numFmtId="176" fontId="6" fillId="0" borderId="0" xfId="4" applyNumberFormat="1" applyFont="1" applyBorder="1" applyAlignment="1">
      <alignment horizontal="right"/>
    </xf>
    <xf numFmtId="0" fontId="1" fillId="0" borderId="0" xfId="0" applyFont="1"/>
    <xf numFmtId="2" fontId="6" fillId="0" borderId="0" xfId="5" applyNumberFormat="1" applyFont="1" applyBorder="1" applyAlignment="1">
      <alignment vertical="top" wrapText="1"/>
    </xf>
    <xf numFmtId="175" fontId="1" fillId="0" borderId="0" xfId="0" applyNumberFormat="1" applyFont="1" applyBorder="1" applyAlignment="1"/>
    <xf numFmtId="165" fontId="1" fillId="0" borderId="0" xfId="0" applyNumberFormat="1" applyFont="1" applyBorder="1" applyAlignment="1"/>
    <xf numFmtId="175" fontId="6" fillId="0" borderId="0" xfId="4" applyNumberFormat="1" applyFont="1" applyBorder="1" applyAlignment="1">
      <alignment horizontal="right"/>
    </xf>
    <xf numFmtId="175" fontId="1" fillId="0" borderId="0" xfId="0" applyNumberFormat="1" applyFont="1"/>
    <xf numFmtId="175" fontId="0" fillId="0" borderId="0" xfId="0" applyNumberFormat="1" applyFont="1"/>
    <xf numFmtId="176" fontId="0" fillId="0" borderId="0" xfId="4" applyNumberFormat="1" applyFont="1" applyBorder="1" applyAlignment="1">
      <alignment horizontal="right"/>
    </xf>
    <xf numFmtId="174" fontId="1" fillId="0" borderId="0" xfId="0" applyNumberFormat="1" applyFont="1"/>
    <xf numFmtId="177" fontId="1" fillId="0" borderId="0" xfId="0" applyNumberFormat="1" applyFont="1"/>
    <xf numFmtId="177" fontId="6" fillId="0" borderId="0" xfId="4" applyNumberFormat="1" applyFont="1" applyBorder="1" applyAlignment="1">
      <alignment horizontal="right"/>
    </xf>
    <xf numFmtId="0" fontId="1" fillId="0" borderId="0" xfId="0" applyFont="1" applyBorder="1"/>
    <xf numFmtId="175" fontId="1" fillId="0" borderId="1" xfId="0" applyNumberFormat="1" applyFont="1" applyBorder="1"/>
    <xf numFmtId="176" fontId="6" fillId="0" borderId="1" xfId="4" applyNumberFormat="1" applyFont="1" applyBorder="1" applyAlignment="1">
      <alignment horizontal="right"/>
    </xf>
    <xf numFmtId="174" fontId="1" fillId="0" borderId="1" xfId="0" applyNumberFormat="1" applyFont="1" applyBorder="1"/>
    <xf numFmtId="164" fontId="1" fillId="0" borderId="1" xfId="0" applyNumberFormat="1" applyFont="1" applyBorder="1"/>
    <xf numFmtId="2" fontId="6" fillId="0" borderId="1" xfId="5" applyNumberFormat="1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70" fontId="0" fillId="0" borderId="0" xfId="0" applyNumberFormat="1" applyBorder="1"/>
    <xf numFmtId="170" fontId="0" fillId="0" borderId="1" xfId="0" applyNumberFormat="1" applyBorder="1"/>
    <xf numFmtId="0" fontId="2" fillId="0" borderId="1" xfId="0" applyFont="1" applyBorder="1" applyAlignment="1">
      <alignment horizontal="center"/>
    </xf>
    <xf numFmtId="170" fontId="0" fillId="0" borderId="0" xfId="0" applyNumberFormat="1"/>
    <xf numFmtId="3" fontId="0" fillId="0" borderId="0" xfId="0" applyNumberFormat="1" applyBorder="1"/>
    <xf numFmtId="3" fontId="4" fillId="0" borderId="0" xfId="6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/>
    </xf>
    <xf numFmtId="0" fontId="8" fillId="0" borderId="0" xfId="0" applyFont="1"/>
    <xf numFmtId="0" fontId="9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justify" vertical="center"/>
    </xf>
    <xf numFmtId="0" fontId="9" fillId="3" borderId="5" xfId="0" applyFont="1" applyFill="1" applyBorder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9" fillId="3" borderId="5" xfId="0" applyFont="1" applyFill="1" applyBorder="1" applyAlignment="1">
      <alignment horizontal="justify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justify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 applyBorder="1"/>
    <xf numFmtId="3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/>
    <xf numFmtId="165" fontId="10" fillId="0" borderId="0" xfId="0" applyNumberFormat="1" applyFont="1"/>
    <xf numFmtId="164" fontId="10" fillId="2" borderId="1" xfId="0" applyNumberFormat="1" applyFont="1" applyFill="1" applyBorder="1"/>
    <xf numFmtId="0" fontId="10" fillId="2" borderId="0" xfId="0" applyFont="1" applyFill="1"/>
    <xf numFmtId="0" fontId="10" fillId="0" borderId="0" xfId="0" applyFont="1" applyFill="1" applyBorder="1"/>
    <xf numFmtId="3" fontId="11" fillId="2" borderId="0" xfId="3" applyNumberFormat="1" applyFont="1" applyFill="1" applyBorder="1" applyAlignment="1">
      <alignment horizontal="center"/>
    </xf>
    <xf numFmtId="3" fontId="11" fillId="2" borderId="0" xfId="4" applyNumberFormat="1" applyFont="1" applyFill="1" applyBorder="1" applyAlignment="1">
      <alignment horizontal="center"/>
    </xf>
    <xf numFmtId="170" fontId="11" fillId="2" borderId="0" xfId="3" applyNumberFormat="1" applyFont="1" applyFill="1" applyBorder="1" applyAlignment="1">
      <alignment horizontal="right"/>
    </xf>
    <xf numFmtId="170" fontId="11" fillId="2" borderId="0" xfId="4" applyNumberFormat="1" applyFont="1" applyFill="1" applyBorder="1" applyAlignment="1">
      <alignment horizontal="right"/>
    </xf>
    <xf numFmtId="170" fontId="11" fillId="2" borderId="1" xfId="3" applyNumberFormat="1" applyFont="1" applyFill="1" applyBorder="1" applyAlignment="1">
      <alignment horizontal="right"/>
    </xf>
    <xf numFmtId="170" fontId="11" fillId="2" borderId="1" xfId="4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7">
    <cellStyle name="Normal" xfId="0" builtinId="0"/>
    <cellStyle name="Normal_GraficaN" xfId="2"/>
    <cellStyle name="Normal_Hoja1" xfId="5"/>
    <cellStyle name="Normal_Hoja2" xfId="4"/>
    <cellStyle name="Normal_Hoja4" xfId="3"/>
    <cellStyle name="Normal_Hoja6" xfId="6"/>
    <cellStyle name="Normal_Hoja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71084864391951"/>
          <c:y val="5.1400554097404488E-2"/>
          <c:w val="0.71812073490813655"/>
          <c:h val="0.63938517921241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1'!$E$5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.1246854352980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2468575200045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287078730327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0859726787136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06636309681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1'!$D$6:$D$11</c:f>
              <c:strCache>
                <c:ptCount val="6"/>
                <c:pt idx="0">
                  <c:v>   Asia</c:v>
                </c:pt>
                <c:pt idx="1">
                  <c:v>   Europa</c:v>
                </c:pt>
                <c:pt idx="2">
                  <c:v>   América Latina y el Caribe</c:v>
                </c:pt>
                <c:pt idx="3">
                  <c:v>   África</c:v>
                </c:pt>
                <c:pt idx="4">
                  <c:v>   Estados Unidos y Canadá</c:v>
                </c:pt>
                <c:pt idx="5">
                  <c:v>   Oceanía</c:v>
                </c:pt>
              </c:strCache>
            </c:strRef>
          </c:cat>
          <c:val>
            <c:numRef>
              <c:f>'Grafico 1'!$E$6:$E$11</c:f>
              <c:numCache>
                <c:formatCode>###0</c:formatCode>
                <c:ptCount val="6"/>
                <c:pt idx="0">
                  <c:v>5991362.9999999823</c:v>
                </c:pt>
                <c:pt idx="1">
                  <c:v>6176969.0000000224</c:v>
                </c:pt>
                <c:pt idx="2">
                  <c:v>2642870.999999993</c:v>
                </c:pt>
                <c:pt idx="3">
                  <c:v>1658526</c:v>
                </c:pt>
                <c:pt idx="4">
                  <c:v>811262.99999999837</c:v>
                </c:pt>
                <c:pt idx="5">
                  <c:v>303597.99999999983</c:v>
                </c:pt>
              </c:numCache>
            </c:numRef>
          </c:val>
        </c:ser>
        <c:ser>
          <c:idx val="1"/>
          <c:order val="1"/>
          <c:tx>
            <c:strRef>
              <c:f>'Grafico 1'!$F$5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574973031283709E-3"/>
                  <c:y val="0.22523877780726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2523877780726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574973031283709E-3"/>
                  <c:y val="0.22121665677499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988167741168277E-7"/>
                  <c:y val="0.15686240355618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1'!$D$6:$D$11</c:f>
              <c:strCache>
                <c:ptCount val="6"/>
                <c:pt idx="0">
                  <c:v>   Asia</c:v>
                </c:pt>
                <c:pt idx="1">
                  <c:v>   Europa</c:v>
                </c:pt>
                <c:pt idx="2">
                  <c:v>   América Latina y el Caribe</c:v>
                </c:pt>
                <c:pt idx="3">
                  <c:v>   África</c:v>
                </c:pt>
                <c:pt idx="4">
                  <c:v>   Estados Unidos y Canadá</c:v>
                </c:pt>
                <c:pt idx="5">
                  <c:v>   Oceanía</c:v>
                </c:pt>
              </c:strCache>
            </c:strRef>
          </c:cat>
          <c:val>
            <c:numRef>
              <c:f>'Grafico 1'!$F$6:$F$11</c:f>
              <c:numCache>
                <c:formatCode>###0</c:formatCode>
                <c:ptCount val="6"/>
                <c:pt idx="0">
                  <c:v>11027654.999999972</c:v>
                </c:pt>
                <c:pt idx="1">
                  <c:v>10848642.00000005</c:v>
                </c:pt>
                <c:pt idx="2">
                  <c:v>4807025.0000000047</c:v>
                </c:pt>
                <c:pt idx="3">
                  <c:v>3038960.9999999688</c:v>
                </c:pt>
                <c:pt idx="4">
                  <c:v>1157120.9999999981</c:v>
                </c:pt>
                <c:pt idx="5">
                  <c:v>465516.00000000163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15328"/>
        <c:axId val="119825152"/>
      </c:barChart>
      <c:scatterChart>
        <c:scatterStyle val="lineMarker"/>
        <c:varyColors val="0"/>
        <c:ser>
          <c:idx val="2"/>
          <c:order val="2"/>
          <c:tx>
            <c:strRef>
              <c:f>'Grafico 1'!$G$5</c:f>
              <c:strCache>
                <c:ptCount val="1"/>
                <c:pt idx="0">
                  <c:v>Cambio % entre 2000 y 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</c:marker>
          <c:dLbls>
            <c:dLbl>
              <c:idx val="0"/>
              <c:layout>
                <c:manualLayout>
                  <c:x val="-4.5307443365695796E-2"/>
                  <c:y val="-5.228757341954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409924487594392E-2"/>
                  <c:y val="-6.033181548408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464940668824167E-2"/>
                  <c:y val="-4.8265452387271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07443365695796E-2"/>
                  <c:y val="-4.826545238727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07443365695796E-2"/>
                  <c:y val="-6.837605754863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307443365695796E-2"/>
                  <c:y val="-5.228757341954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'Grafico 1'!$D$6:$D$11</c:f>
              <c:strCache>
                <c:ptCount val="6"/>
                <c:pt idx="0">
                  <c:v>   Asia</c:v>
                </c:pt>
                <c:pt idx="1">
                  <c:v>   Europa</c:v>
                </c:pt>
                <c:pt idx="2">
                  <c:v>   América Latina y el Caribe</c:v>
                </c:pt>
                <c:pt idx="3">
                  <c:v>   África</c:v>
                </c:pt>
                <c:pt idx="4">
                  <c:v>   Estados Unidos y Canadá</c:v>
                </c:pt>
                <c:pt idx="5">
                  <c:v>   Oceanía</c:v>
                </c:pt>
              </c:strCache>
            </c:strRef>
          </c:xVal>
          <c:yVal>
            <c:numRef>
              <c:f>'Grafico 1'!$G$6:$G$11</c:f>
              <c:numCache>
                <c:formatCode>0.0</c:formatCode>
                <c:ptCount val="6"/>
                <c:pt idx="0">
                  <c:v>84.059203223039646</c:v>
                </c:pt>
                <c:pt idx="1">
                  <c:v>75.630507454384357</c:v>
                </c:pt>
                <c:pt idx="2">
                  <c:v>81.886478757382307</c:v>
                </c:pt>
                <c:pt idx="3">
                  <c:v>83.232641514210144</c:v>
                </c:pt>
                <c:pt idx="4">
                  <c:v>42.632044109000468</c:v>
                </c:pt>
                <c:pt idx="5">
                  <c:v>53.333025909262211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29248"/>
        <c:axId val="119827456"/>
      </c:scatterChart>
      <c:catAx>
        <c:axId val="11811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25152"/>
        <c:crosses val="autoZero"/>
        <c:auto val="1"/>
        <c:lblAlgn val="ctr"/>
        <c:lblOffset val="100"/>
        <c:noMultiLvlLbl val="0"/>
      </c:catAx>
      <c:valAx>
        <c:axId val="11982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0.92222222222222228"/>
              <c:y val="0.19496135899679207"/>
            </c:manualLayout>
          </c:layout>
          <c:overlay val="0"/>
        </c:title>
        <c:numFmt formatCode="###0" sourceLinked="1"/>
        <c:majorTickMark val="out"/>
        <c:minorTickMark val="none"/>
        <c:tickLblPos val="nextTo"/>
        <c:crossAx val="118115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1251093613298238E-3"/>
                <c:y val="0.2504746281714785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MX"/>
                    <a:t>Miles</a:t>
                  </a:r>
                </a:p>
              </c:rich>
            </c:tx>
          </c:dispUnitsLbl>
        </c:dispUnits>
      </c:valAx>
      <c:valAx>
        <c:axId val="11982745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crossAx val="119829248"/>
        <c:crosses val="max"/>
        <c:crossBetween val="midCat"/>
      </c:valAx>
      <c:valAx>
        <c:axId val="11982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2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0125558629495637E-2"/>
          <c:y val="0.88194979759546832"/>
          <c:w val="0.89388348978900156"/>
          <c:h val="0.110005960339986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15</xdr:row>
      <xdr:rowOff>71437</xdr:rowOff>
    </xdr:from>
    <xdr:to>
      <xdr:col>10</xdr:col>
      <xdr:colOff>19050</xdr:colOff>
      <xdr:row>31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irez/Documents/Datos%20OCEDE/Datos%20articulo%20OECD_2809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1.1"/>
      <sheetName val="GraficaN"/>
      <sheetName val="Grafica 1"/>
      <sheetName val="Grafica 2"/>
      <sheetName val="Cuadro2.1"/>
      <sheetName val="Cuadro3.1"/>
      <sheetName val="Hoja2"/>
      <sheetName val="Hoja3"/>
      <sheetName val="Cuadro4.1"/>
      <sheetName val="Grafica3"/>
      <sheetName val="Grafica3.1"/>
      <sheetName val="Grafica 4"/>
      <sheetName val="Grafica 5"/>
      <sheetName val="Grafica 6"/>
      <sheetName val="Cuadro5.1"/>
      <sheetName val="Cuadro 6.1"/>
      <sheetName val="Hoja4"/>
      <sheetName val="Hoja5"/>
      <sheetName val="Hoja6"/>
      <sheetName val="Cuadro 7.1"/>
      <sheetName val="Cuadro8.1"/>
      <sheetName val="Cuadro9.1"/>
      <sheetName val="Cuadro10.1"/>
    </sheetNames>
    <sheetDataSet>
      <sheetData sheetId="0" refreshError="1"/>
      <sheetData sheetId="1">
        <row r="36">
          <cell r="E36">
            <v>2000</v>
          </cell>
          <cell r="F36">
            <v>2010</v>
          </cell>
          <cell r="G36" t="str">
            <v>Cambio % entre 2000 y 2010</v>
          </cell>
        </row>
        <row r="37">
          <cell r="D37" t="str">
            <v xml:space="preserve">   Asia</v>
          </cell>
          <cell r="E37">
            <v>5991362.9999999823</v>
          </cell>
          <cell r="F37">
            <v>11027654.999999972</v>
          </cell>
          <cell r="G37">
            <v>84.059203223039646</v>
          </cell>
        </row>
        <row r="38">
          <cell r="D38" t="str">
            <v xml:space="preserve">   Europa</v>
          </cell>
          <cell r="E38">
            <v>6176969.0000000224</v>
          </cell>
          <cell r="F38">
            <v>10848642.00000005</v>
          </cell>
          <cell r="G38">
            <v>75.630507454384357</v>
          </cell>
        </row>
        <row r="39">
          <cell r="D39" t="str">
            <v xml:space="preserve">   América Latina y el Caribe</v>
          </cell>
          <cell r="E39">
            <v>2642870.999999993</v>
          </cell>
          <cell r="F39">
            <v>4807025.0000000047</v>
          </cell>
          <cell r="G39">
            <v>81.886478757382307</v>
          </cell>
        </row>
        <row r="40">
          <cell r="D40" t="str">
            <v xml:space="preserve">   África</v>
          </cell>
          <cell r="E40">
            <v>1658526</v>
          </cell>
          <cell r="F40">
            <v>3038960.9999999688</v>
          </cell>
          <cell r="G40">
            <v>83.232641514210144</v>
          </cell>
        </row>
        <row r="41">
          <cell r="D41" t="str">
            <v xml:space="preserve">   Estados Unidos y Canadá</v>
          </cell>
          <cell r="E41">
            <v>811262.99999999837</v>
          </cell>
          <cell r="F41">
            <v>1157120.9999999981</v>
          </cell>
          <cell r="G41">
            <v>42.632044109000468</v>
          </cell>
        </row>
        <row r="42">
          <cell r="D42" t="str">
            <v xml:space="preserve">   Oceanía</v>
          </cell>
          <cell r="E42">
            <v>303597.99999999983</v>
          </cell>
          <cell r="F42">
            <v>465516.00000000163</v>
          </cell>
          <cell r="G42">
            <v>53.333025909262211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36"/>
  <sheetViews>
    <sheetView tabSelected="1" workbookViewId="0">
      <selection activeCell="D25" sqref="D25"/>
    </sheetView>
  </sheetViews>
  <sheetFormatPr baseColWidth="10" defaultRowHeight="15" x14ac:dyDescent="0.25"/>
  <cols>
    <col min="3" max="3" width="30.5703125" customWidth="1"/>
    <col min="4" max="4" width="11.42578125" customWidth="1"/>
    <col min="8" max="8" width="16.42578125" customWidth="1"/>
  </cols>
  <sheetData>
    <row r="8" spans="3:8" x14ac:dyDescent="0.25">
      <c r="C8" s="1" t="s">
        <v>12</v>
      </c>
      <c r="D8" s="2"/>
      <c r="E8" s="2"/>
      <c r="F8" s="2"/>
      <c r="G8" s="2"/>
      <c r="H8" s="2"/>
    </row>
    <row r="9" spans="3:8" x14ac:dyDescent="0.25">
      <c r="C9" s="2"/>
      <c r="D9" s="2"/>
      <c r="E9" s="2"/>
      <c r="F9" s="2"/>
      <c r="G9" s="2"/>
      <c r="H9" s="2"/>
    </row>
    <row r="10" spans="3:8" x14ac:dyDescent="0.25">
      <c r="C10" s="3"/>
      <c r="D10" s="3"/>
      <c r="E10" s="3"/>
      <c r="F10" s="3"/>
      <c r="G10" s="3"/>
      <c r="H10" s="3"/>
    </row>
    <row r="11" spans="3:8" x14ac:dyDescent="0.25">
      <c r="C11" s="4" t="s">
        <v>0</v>
      </c>
      <c r="D11" s="4">
        <v>2000</v>
      </c>
      <c r="E11" s="4"/>
      <c r="F11" s="4">
        <v>2010</v>
      </c>
      <c r="G11" s="4"/>
      <c r="H11" s="5" t="s">
        <v>1</v>
      </c>
    </row>
    <row r="12" spans="3:8" x14ac:dyDescent="0.25">
      <c r="C12" s="3"/>
      <c r="D12" s="6" t="s">
        <v>2</v>
      </c>
      <c r="E12" s="6" t="s">
        <v>3</v>
      </c>
      <c r="F12" s="6" t="s">
        <v>2</v>
      </c>
      <c r="G12" s="6" t="s">
        <v>3</v>
      </c>
      <c r="H12" s="3"/>
    </row>
    <row r="13" spans="3:8" x14ac:dyDescent="0.25">
      <c r="C13" t="s">
        <v>4</v>
      </c>
      <c r="D13" s="7">
        <v>75715.865000000005</v>
      </c>
      <c r="E13" s="7">
        <f>D13/$D$13*100</f>
        <v>100</v>
      </c>
      <c r="F13" s="7">
        <v>105722.79999999639</v>
      </c>
      <c r="G13" s="7">
        <f>F13/$F$13*100</f>
        <v>100</v>
      </c>
      <c r="H13" s="8">
        <f>(F13-D13)/D13*100</f>
        <v>39.630974301087875</v>
      </c>
    </row>
    <row r="14" spans="3:8" x14ac:dyDescent="0.25">
      <c r="C14" t="s">
        <v>5</v>
      </c>
      <c r="D14" s="7">
        <v>30826.503000000044</v>
      </c>
      <c r="E14" s="7">
        <f t="shared" ref="E14:E17" si="0">D14/$D$13*100</f>
        <v>40.713400025212735</v>
      </c>
      <c r="F14" s="7">
        <v>35088.808999999783</v>
      </c>
      <c r="G14" s="7">
        <f t="shared" ref="G14:G17" si="1">F14/$F$13*100</f>
        <v>33.189443525900728</v>
      </c>
      <c r="H14" s="9">
        <f t="shared" ref="H14:H27" si="2">(F14-D14)/D14*100</f>
        <v>13.826758098379607</v>
      </c>
    </row>
    <row r="15" spans="3:8" x14ac:dyDescent="0.25">
      <c r="C15" t="s">
        <v>6</v>
      </c>
      <c r="D15" s="7">
        <v>24889.732999999844</v>
      </c>
      <c r="E15" s="7">
        <f t="shared" si="0"/>
        <v>32.872546592447755</v>
      </c>
      <c r="F15" s="7">
        <v>36890.603000000119</v>
      </c>
      <c r="G15" s="7">
        <f t="shared" si="1"/>
        <v>34.893705993410485</v>
      </c>
      <c r="H15" s="9">
        <f t="shared" si="2"/>
        <v>48.216145990800108</v>
      </c>
    </row>
    <row r="16" spans="3:8" x14ac:dyDescent="0.25">
      <c r="C16" t="s">
        <v>7</v>
      </c>
      <c r="D16" s="7">
        <v>17853.676000000203</v>
      </c>
      <c r="E16" s="7">
        <f t="shared" si="0"/>
        <v>23.579834952688188</v>
      </c>
      <c r="F16" s="7">
        <v>31352.049000000075</v>
      </c>
      <c r="G16" s="7">
        <f t="shared" si="1"/>
        <v>29.654955222526404</v>
      </c>
      <c r="H16" s="9">
        <f t="shared" si="2"/>
        <v>75.605567167230532</v>
      </c>
    </row>
    <row r="17" spans="3:9" x14ac:dyDescent="0.25">
      <c r="C17" t="s">
        <v>8</v>
      </c>
      <c r="D17" s="7">
        <v>2145.9530000000013</v>
      </c>
      <c r="E17" s="7">
        <f t="shared" si="0"/>
        <v>2.8342184296514357</v>
      </c>
      <c r="F17" s="7">
        <v>2391.3390000000036</v>
      </c>
      <c r="G17" s="7">
        <f t="shared" si="1"/>
        <v>2.2618952581657741</v>
      </c>
      <c r="H17" s="9">
        <f t="shared" si="2"/>
        <v>11.434826391817625</v>
      </c>
    </row>
    <row r="18" spans="3:9" x14ac:dyDescent="0.25">
      <c r="C18" t="s">
        <v>9</v>
      </c>
      <c r="D18" s="7">
        <v>37049.021999999408</v>
      </c>
      <c r="E18" s="7">
        <f>D18/$D$18*100</f>
        <v>100</v>
      </c>
      <c r="F18" s="7">
        <v>51173.123000000334</v>
      </c>
      <c r="G18" s="7">
        <f>F18/$F$18*100</f>
        <v>100</v>
      </c>
      <c r="H18" s="9">
        <f t="shared" si="2"/>
        <v>38.122736411236851</v>
      </c>
    </row>
    <row r="19" spans="3:9" x14ac:dyDescent="0.25">
      <c r="C19" t="s">
        <v>5</v>
      </c>
      <c r="D19" s="7">
        <v>14728.797999999957</v>
      </c>
      <c r="E19" s="7">
        <f t="shared" ref="E19:E22" si="3">D19/$D$18*100</f>
        <v>39.754890156075355</v>
      </c>
      <c r="F19" s="7">
        <v>16775.699000000008</v>
      </c>
      <c r="G19" s="7">
        <f t="shared" ref="G19:G22" si="4">F19/$F$18*100</f>
        <v>32.782245867620588</v>
      </c>
      <c r="H19" s="9">
        <f t="shared" si="2"/>
        <v>13.897271182618272</v>
      </c>
    </row>
    <row r="20" spans="3:9" x14ac:dyDescent="0.25">
      <c r="C20" t="s">
        <v>6</v>
      </c>
      <c r="D20" s="7">
        <v>12263.026999999967</v>
      </c>
      <c r="E20" s="7">
        <f t="shared" si="3"/>
        <v>33.099462112657555</v>
      </c>
      <c r="F20" s="7">
        <v>18166.935999999921</v>
      </c>
      <c r="G20" s="7">
        <f t="shared" si="4"/>
        <v>35.500932784578737</v>
      </c>
      <c r="H20" s="9">
        <f t="shared" si="2"/>
        <v>48.14397782863864</v>
      </c>
    </row>
    <row r="21" spans="3:9" x14ac:dyDescent="0.25">
      <c r="C21" t="s">
        <v>7</v>
      </c>
      <c r="D21" s="7">
        <v>9041.5029999999533</v>
      </c>
      <c r="E21" s="7">
        <f t="shared" si="3"/>
        <v>24.404161059906247</v>
      </c>
      <c r="F21" s="7">
        <v>15024.523999999987</v>
      </c>
      <c r="G21" s="7">
        <f t="shared" si="4"/>
        <v>29.360185814729128</v>
      </c>
      <c r="H21" s="9">
        <f t="shared" si="2"/>
        <v>66.172858649718563</v>
      </c>
    </row>
    <row r="22" spans="3:9" x14ac:dyDescent="0.25">
      <c r="C22" t="s">
        <v>8</v>
      </c>
      <c r="D22" s="7">
        <v>1015.6939999999996</v>
      </c>
      <c r="E22" s="7">
        <f t="shared" si="3"/>
        <v>2.74148667136211</v>
      </c>
      <c r="F22" s="7">
        <v>1205.9639999999929</v>
      </c>
      <c r="G22" s="7">
        <f t="shared" si="4"/>
        <v>2.3566355330707194</v>
      </c>
      <c r="H22" s="9">
        <f t="shared" si="2"/>
        <v>18.733004231588779</v>
      </c>
    </row>
    <row r="23" spans="3:9" x14ac:dyDescent="0.25">
      <c r="C23" t="s">
        <v>10</v>
      </c>
      <c r="D23" s="7">
        <v>38666.843000000357</v>
      </c>
      <c r="E23" s="10">
        <f>D23/$D$23*100</f>
        <v>100</v>
      </c>
      <c r="F23" s="7">
        <v>54549.677000000396</v>
      </c>
      <c r="G23" s="7">
        <f>F23/$F$23*100</f>
        <v>100</v>
      </c>
      <c r="H23" s="9">
        <f t="shared" si="2"/>
        <v>41.076107506371521</v>
      </c>
    </row>
    <row r="24" spans="3:9" x14ac:dyDescent="0.25">
      <c r="C24" t="s">
        <v>5</v>
      </c>
      <c r="D24" s="7">
        <v>16097.705000000042</v>
      </c>
      <c r="E24" s="10">
        <f t="shared" ref="E24:E27" si="5">D24/$D$23*100</f>
        <v>41.631805834264497</v>
      </c>
      <c r="F24" s="7">
        <v>18313.110000000121</v>
      </c>
      <c r="G24" s="7">
        <f>F24/$F$23*100</f>
        <v>33.571436179172956</v>
      </c>
      <c r="H24" s="9">
        <f t="shared" si="2"/>
        <v>13.762241263584302</v>
      </c>
    </row>
    <row r="25" spans="3:9" x14ac:dyDescent="0.25">
      <c r="C25" t="s">
        <v>6</v>
      </c>
      <c r="D25" s="7">
        <v>12626.705999999962</v>
      </c>
      <c r="E25" s="10">
        <f t="shared" si="5"/>
        <v>32.655125219299244</v>
      </c>
      <c r="F25" s="7">
        <v>18723.666999999914</v>
      </c>
      <c r="G25" s="7">
        <f t="shared" ref="G25:G27" si="6">F25/$F$23*100</f>
        <v>34.324065750196425</v>
      </c>
      <c r="H25" s="9">
        <f t="shared" si="2"/>
        <v>48.286235539181561</v>
      </c>
    </row>
    <row r="26" spans="3:9" x14ac:dyDescent="0.25">
      <c r="C26" t="s">
        <v>7</v>
      </c>
      <c r="D26" s="7">
        <v>8812.173000000028</v>
      </c>
      <c r="E26" s="10">
        <f t="shared" si="5"/>
        <v>22.789998655954268</v>
      </c>
      <c r="F26" s="7">
        <v>16327.524999999974</v>
      </c>
      <c r="G26" s="7">
        <f>F26/$F$23*100</f>
        <v>29.931478787674315</v>
      </c>
      <c r="H26" s="9">
        <f t="shared" si="2"/>
        <v>85.283754642582736</v>
      </c>
      <c r="I26" s="7"/>
    </row>
    <row r="27" spans="3:9" x14ac:dyDescent="0.25">
      <c r="C27" s="11" t="s">
        <v>11</v>
      </c>
      <c r="D27" s="12">
        <v>1130.2589999999952</v>
      </c>
      <c r="E27" s="12">
        <f t="shared" si="5"/>
        <v>2.9230702904811356</v>
      </c>
      <c r="F27" s="12">
        <v>1185.375000000005</v>
      </c>
      <c r="G27" s="12">
        <f t="shared" si="6"/>
        <v>2.1730192829556008</v>
      </c>
      <c r="H27" s="13">
        <f t="shared" si="2"/>
        <v>4.8764044347366395</v>
      </c>
    </row>
    <row r="28" spans="3:9" x14ac:dyDescent="0.25">
      <c r="C28" s="16" t="s">
        <v>13</v>
      </c>
      <c r="D28" s="14"/>
      <c r="E28" s="14"/>
      <c r="F28" s="14"/>
      <c r="G28" s="14"/>
      <c r="H28" s="14"/>
    </row>
    <row r="31" spans="3:9" x14ac:dyDescent="0.25">
      <c r="D31" s="14"/>
    </row>
    <row r="32" spans="3:9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4"/>
    </row>
  </sheetData>
  <mergeCells count="5">
    <mergeCell ref="C8:H10"/>
    <mergeCell ref="C11:C12"/>
    <mergeCell ref="D11:E11"/>
    <mergeCell ref="F11:G11"/>
    <mergeCell ref="H11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3"/>
  <sheetViews>
    <sheetView topLeftCell="A3" workbookViewId="0">
      <selection activeCell="A34" sqref="A34"/>
    </sheetView>
  </sheetViews>
  <sheetFormatPr baseColWidth="10" defaultRowHeight="15" x14ac:dyDescent="0.25"/>
  <cols>
    <col min="4" max="4" width="26.140625" customWidth="1"/>
  </cols>
  <sheetData>
    <row r="1" spans="4:10" x14ac:dyDescent="0.25">
      <c r="E1" s="25"/>
    </row>
    <row r="5" spans="4:10" x14ac:dyDescent="0.25">
      <c r="E5">
        <v>2000</v>
      </c>
      <c r="F5">
        <v>2010</v>
      </c>
      <c r="G5" t="s">
        <v>20</v>
      </c>
    </row>
    <row r="6" spans="4:10" x14ac:dyDescent="0.25">
      <c r="D6" s="24" t="s">
        <v>15</v>
      </c>
      <c r="E6" s="22">
        <v>5991362.9999999823</v>
      </c>
      <c r="F6" s="22">
        <v>11027654.999999972</v>
      </c>
      <c r="G6" s="23">
        <v>84.059203223039646</v>
      </c>
    </row>
    <row r="7" spans="4:10" x14ac:dyDescent="0.25">
      <c r="D7" s="24" t="s">
        <v>16</v>
      </c>
      <c r="E7" s="22">
        <v>6176969.0000000224</v>
      </c>
      <c r="F7" s="22">
        <v>10848642.00000005</v>
      </c>
      <c r="G7" s="23">
        <v>75.630507454384357</v>
      </c>
    </row>
    <row r="8" spans="4:10" x14ac:dyDescent="0.25">
      <c r="D8" s="21" t="s">
        <v>19</v>
      </c>
      <c r="E8" s="22">
        <v>2642870.999999993</v>
      </c>
      <c r="F8" s="22">
        <v>4807025.0000000047</v>
      </c>
      <c r="G8" s="23">
        <v>81.886478757382307</v>
      </c>
    </row>
    <row r="9" spans="4:10" x14ac:dyDescent="0.25">
      <c r="D9" s="24" t="s">
        <v>14</v>
      </c>
      <c r="E9" s="22">
        <v>1658526</v>
      </c>
      <c r="F9" s="22">
        <v>3038960.9999999688</v>
      </c>
      <c r="G9" s="23">
        <v>83.232641514210144</v>
      </c>
    </row>
    <row r="10" spans="4:10" x14ac:dyDescent="0.25">
      <c r="D10" s="24" t="s">
        <v>18</v>
      </c>
      <c r="E10" s="22">
        <v>811262.99999999837</v>
      </c>
      <c r="F10" s="22">
        <v>1157120.9999999981</v>
      </c>
      <c r="G10" s="23">
        <v>42.632044109000468</v>
      </c>
    </row>
    <row r="11" spans="4:10" x14ac:dyDescent="0.25">
      <c r="D11" s="24" t="s">
        <v>17</v>
      </c>
      <c r="E11" s="22">
        <v>303597.99999999983</v>
      </c>
      <c r="F11" s="22">
        <v>465516.00000000163</v>
      </c>
      <c r="G11" s="23">
        <v>53.333025909262211</v>
      </c>
    </row>
    <row r="14" spans="4:10" x14ac:dyDescent="0.25">
      <c r="D14" s="26" t="s">
        <v>21</v>
      </c>
      <c r="E14" s="26"/>
      <c r="F14" s="26"/>
      <c r="G14" s="26"/>
      <c r="H14" s="26"/>
      <c r="I14" s="26"/>
      <c r="J14" s="26"/>
    </row>
    <row r="15" spans="4:10" x14ac:dyDescent="0.25">
      <c r="D15" s="26"/>
      <c r="E15" s="26"/>
      <c r="F15" s="26"/>
      <c r="G15" s="26"/>
      <c r="H15" s="26"/>
      <c r="I15" s="26"/>
      <c r="J15" s="26"/>
    </row>
    <row r="33" spans="4:10" x14ac:dyDescent="0.25">
      <c r="D33" s="27" t="s">
        <v>13</v>
      </c>
      <c r="E33" s="27"/>
      <c r="F33" s="27"/>
      <c r="G33" s="27"/>
      <c r="H33" s="27"/>
      <c r="I33" s="27"/>
      <c r="J33" s="27"/>
    </row>
  </sheetData>
  <mergeCells count="2">
    <mergeCell ref="D14:J15"/>
    <mergeCell ref="D33:J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4"/>
  <sheetViews>
    <sheetView workbookViewId="0">
      <selection activeCell="C26" sqref="C26"/>
    </sheetView>
  </sheetViews>
  <sheetFormatPr baseColWidth="10" defaultRowHeight="15" x14ac:dyDescent="0.25"/>
  <cols>
    <col min="3" max="3" width="39.5703125" customWidth="1"/>
    <col min="6" max="6" width="1.7109375" customWidth="1"/>
    <col min="9" max="9" width="1.7109375" customWidth="1"/>
  </cols>
  <sheetData>
    <row r="3" spans="3:10" x14ac:dyDescent="0.25">
      <c r="C3" s="17" t="s">
        <v>64</v>
      </c>
      <c r="D3" s="17"/>
      <c r="E3" s="17"/>
      <c r="F3" s="17"/>
      <c r="G3" s="17"/>
      <c r="H3" s="17"/>
      <c r="I3" s="17"/>
      <c r="J3" s="17"/>
    </row>
    <row r="4" spans="3:10" ht="15.75" thickBot="1" x14ac:dyDescent="0.3">
      <c r="C4" s="48"/>
      <c r="D4" s="48"/>
      <c r="E4" s="48"/>
      <c r="F4" s="48"/>
      <c r="G4" s="48"/>
      <c r="H4" s="48"/>
      <c r="I4" s="48"/>
      <c r="J4" s="48"/>
    </row>
    <row r="5" spans="3:10" ht="15.75" x14ac:dyDescent="0.25">
      <c r="C5" s="29" t="s">
        <v>22</v>
      </c>
      <c r="D5" s="29">
        <v>2000</v>
      </c>
      <c r="E5" s="29"/>
      <c r="F5" s="30"/>
      <c r="G5" s="29">
        <v>2010</v>
      </c>
      <c r="H5" s="29"/>
      <c r="I5" s="30"/>
      <c r="J5" s="31" t="s">
        <v>23</v>
      </c>
    </row>
    <row r="6" spans="3:10" ht="16.5" thickBot="1" x14ac:dyDescent="0.3">
      <c r="C6" s="32"/>
      <c r="D6" s="33"/>
      <c r="E6" s="33"/>
      <c r="F6" s="34"/>
      <c r="G6" s="33"/>
      <c r="H6" s="33"/>
      <c r="I6" s="34"/>
      <c r="J6" s="35" t="s">
        <v>24</v>
      </c>
    </row>
    <row r="7" spans="3:10" ht="16.5" thickBot="1" x14ac:dyDescent="0.3">
      <c r="C7" s="36"/>
      <c r="D7" s="35" t="s">
        <v>2</v>
      </c>
      <c r="E7" s="35" t="s">
        <v>3</v>
      </c>
      <c r="F7" s="36"/>
      <c r="G7" s="35" t="s">
        <v>2</v>
      </c>
      <c r="H7" s="35" t="s">
        <v>3</v>
      </c>
      <c r="I7" s="36"/>
      <c r="J7" s="35" t="s">
        <v>4</v>
      </c>
    </row>
    <row r="8" spans="3:10" ht="15.75" x14ac:dyDescent="0.25">
      <c r="C8" s="37" t="s">
        <v>4</v>
      </c>
      <c r="D8" s="38">
        <v>17853676</v>
      </c>
      <c r="E8" s="132">
        <v>100</v>
      </c>
      <c r="F8" s="40"/>
      <c r="G8" s="38">
        <v>31352049</v>
      </c>
      <c r="H8" s="132">
        <v>100</v>
      </c>
      <c r="I8" s="40"/>
      <c r="J8" s="41">
        <v>75.599999999999994</v>
      </c>
    </row>
    <row r="9" spans="3:10" ht="15.75" x14ac:dyDescent="0.25">
      <c r="C9" s="37" t="s">
        <v>14</v>
      </c>
      <c r="D9" s="38">
        <v>1658526</v>
      </c>
      <c r="E9" s="39">
        <v>9.3000000000000007</v>
      </c>
      <c r="F9" s="40"/>
      <c r="G9" s="38">
        <v>3038961</v>
      </c>
      <c r="H9" s="39">
        <v>9.6999999999999993</v>
      </c>
      <c r="I9" s="40"/>
      <c r="J9" s="41">
        <v>83.2</v>
      </c>
    </row>
    <row r="10" spans="3:10" ht="15.75" x14ac:dyDescent="0.25">
      <c r="C10" s="37" t="s">
        <v>15</v>
      </c>
      <c r="D10" s="38">
        <v>5991363</v>
      </c>
      <c r="E10" s="39">
        <v>33.6</v>
      </c>
      <c r="F10" s="40"/>
      <c r="G10" s="38">
        <v>11027655</v>
      </c>
      <c r="H10" s="39">
        <v>35.200000000000003</v>
      </c>
      <c r="I10" s="40"/>
      <c r="J10" s="41">
        <v>84.1</v>
      </c>
    </row>
    <row r="11" spans="3:10" ht="15.75" x14ac:dyDescent="0.25">
      <c r="C11" s="37" t="s">
        <v>16</v>
      </c>
      <c r="D11" s="38">
        <v>6176969</v>
      </c>
      <c r="E11" s="39">
        <v>34.6</v>
      </c>
      <c r="F11" s="40"/>
      <c r="G11" s="38">
        <v>10848642</v>
      </c>
      <c r="H11" s="39">
        <v>34.6</v>
      </c>
      <c r="I11" s="40"/>
      <c r="J11" s="41">
        <v>75.599999999999994</v>
      </c>
    </row>
    <row r="12" spans="3:10" ht="15.75" x14ac:dyDescent="0.25">
      <c r="C12" s="37" t="s">
        <v>17</v>
      </c>
      <c r="D12" s="38">
        <v>303598</v>
      </c>
      <c r="E12" s="39">
        <v>1.7</v>
      </c>
      <c r="F12" s="40"/>
      <c r="G12" s="38">
        <v>465516</v>
      </c>
      <c r="H12" s="39">
        <v>1.5</v>
      </c>
      <c r="I12" s="40"/>
      <c r="J12" s="41">
        <v>53.3</v>
      </c>
    </row>
    <row r="13" spans="3:10" ht="15.75" x14ac:dyDescent="0.25">
      <c r="C13" s="37" t="s">
        <v>18</v>
      </c>
      <c r="D13" s="38">
        <v>811263</v>
      </c>
      <c r="E13" s="39">
        <v>4.5</v>
      </c>
      <c r="F13" s="40"/>
      <c r="G13" s="38">
        <v>1157121</v>
      </c>
      <c r="H13" s="39">
        <v>3.7</v>
      </c>
      <c r="I13" s="40"/>
      <c r="J13" s="41">
        <v>42.6</v>
      </c>
    </row>
    <row r="14" spans="3:10" ht="15.75" x14ac:dyDescent="0.25">
      <c r="C14" s="37" t="s">
        <v>19</v>
      </c>
      <c r="D14" s="38">
        <v>2642871</v>
      </c>
      <c r="E14" s="39">
        <v>14.8</v>
      </c>
      <c r="F14" s="40"/>
      <c r="G14" s="38">
        <v>4807025</v>
      </c>
      <c r="H14" s="39">
        <v>15.3</v>
      </c>
      <c r="I14" s="40"/>
      <c r="J14" s="41">
        <v>81.900000000000006</v>
      </c>
    </row>
    <row r="15" spans="3:10" ht="15.75" x14ac:dyDescent="0.25">
      <c r="C15" s="37" t="s">
        <v>25</v>
      </c>
      <c r="D15" s="38">
        <v>473923</v>
      </c>
      <c r="E15" s="39">
        <v>2.7</v>
      </c>
      <c r="F15" s="40"/>
      <c r="G15" s="38">
        <v>885456</v>
      </c>
      <c r="H15" s="39">
        <v>2.8</v>
      </c>
      <c r="I15" s="40"/>
      <c r="J15" s="41">
        <v>86.8</v>
      </c>
    </row>
    <row r="16" spans="3:10" ht="15.75" x14ac:dyDescent="0.25">
      <c r="C16" s="37" t="s">
        <v>26</v>
      </c>
      <c r="D16" s="38">
        <v>247091</v>
      </c>
      <c r="E16" s="39">
        <v>1.4</v>
      </c>
      <c r="F16" s="40"/>
      <c r="G16" s="38">
        <v>438979</v>
      </c>
      <c r="H16" s="39">
        <v>1.4</v>
      </c>
      <c r="I16" s="40"/>
      <c r="J16" s="41">
        <v>77.7</v>
      </c>
    </row>
    <row r="17" spans="3:10" ht="15.75" x14ac:dyDescent="0.25">
      <c r="C17" s="37" t="s">
        <v>27</v>
      </c>
      <c r="D17" s="38">
        <v>8662</v>
      </c>
      <c r="E17" s="39">
        <v>0</v>
      </c>
      <c r="F17" s="40"/>
      <c r="G17" s="38">
        <v>13508</v>
      </c>
      <c r="H17" s="39">
        <v>0</v>
      </c>
      <c r="I17" s="40"/>
      <c r="J17" s="41">
        <v>55.9</v>
      </c>
    </row>
    <row r="18" spans="3:10" ht="15.75" x14ac:dyDescent="0.25">
      <c r="C18" s="37" t="s">
        <v>28</v>
      </c>
      <c r="D18" s="38">
        <v>18472</v>
      </c>
      <c r="E18" s="39">
        <v>0.1</v>
      </c>
      <c r="F18" s="40"/>
      <c r="G18" s="38">
        <v>30286</v>
      </c>
      <c r="H18" s="39">
        <v>0.1</v>
      </c>
      <c r="I18" s="40"/>
      <c r="J18" s="41">
        <v>64</v>
      </c>
    </row>
    <row r="19" spans="3:10" ht="15.75" x14ac:dyDescent="0.25">
      <c r="C19" s="37" t="s">
        <v>29</v>
      </c>
      <c r="D19" s="38">
        <v>64340</v>
      </c>
      <c r="E19" s="39">
        <v>0.4</v>
      </c>
      <c r="F19" s="40"/>
      <c r="G19" s="38">
        <v>128780</v>
      </c>
      <c r="H19" s="39">
        <v>0.4</v>
      </c>
      <c r="I19" s="40"/>
      <c r="J19" s="41">
        <v>100.2</v>
      </c>
    </row>
    <row r="20" spans="3:10" ht="15.75" x14ac:dyDescent="0.25">
      <c r="C20" s="37" t="s">
        <v>30</v>
      </c>
      <c r="D20" s="38">
        <v>40565</v>
      </c>
      <c r="E20" s="39">
        <v>0.2</v>
      </c>
      <c r="F20" s="40"/>
      <c r="G20" s="38">
        <v>79556</v>
      </c>
      <c r="H20" s="39">
        <v>0.3</v>
      </c>
      <c r="I20" s="40"/>
      <c r="J20" s="41">
        <v>96.1</v>
      </c>
    </row>
    <row r="21" spans="3:10" ht="15.75" x14ac:dyDescent="0.25">
      <c r="C21" s="37" t="s">
        <v>31</v>
      </c>
      <c r="D21" s="38">
        <v>29146</v>
      </c>
      <c r="E21" s="39">
        <v>0.2</v>
      </c>
      <c r="F21" s="40"/>
      <c r="G21" s="38">
        <v>59755</v>
      </c>
      <c r="H21" s="39">
        <v>0.2</v>
      </c>
      <c r="I21" s="40"/>
      <c r="J21" s="41">
        <v>105</v>
      </c>
    </row>
    <row r="22" spans="3:10" ht="15.75" x14ac:dyDescent="0.25">
      <c r="C22" s="37" t="s">
        <v>32</v>
      </c>
      <c r="D22" s="38">
        <v>39916</v>
      </c>
      <c r="E22" s="39">
        <v>0.2</v>
      </c>
      <c r="F22" s="40"/>
      <c r="G22" s="38">
        <v>69317</v>
      </c>
      <c r="H22" s="39">
        <v>0.2</v>
      </c>
      <c r="I22" s="40"/>
      <c r="J22" s="41">
        <v>73.7</v>
      </c>
    </row>
    <row r="23" spans="3:10" ht="15.75" x14ac:dyDescent="0.25">
      <c r="C23" s="37" t="s">
        <v>33</v>
      </c>
      <c r="D23" s="38">
        <v>45990</v>
      </c>
      <c r="E23" s="39">
        <v>0.3</v>
      </c>
      <c r="F23" s="40"/>
      <c r="G23" s="38">
        <v>57777</v>
      </c>
      <c r="H23" s="39">
        <v>0.2</v>
      </c>
      <c r="I23" s="40"/>
      <c r="J23" s="41">
        <v>25.6</v>
      </c>
    </row>
    <row r="24" spans="3:10" ht="15.75" x14ac:dyDescent="0.25">
      <c r="C24" s="37" t="s">
        <v>34</v>
      </c>
      <c r="D24" s="38">
        <v>823326</v>
      </c>
      <c r="E24" s="39">
        <v>4.5999999999999996</v>
      </c>
      <c r="F24" s="40"/>
      <c r="G24" s="38">
        <v>1341232</v>
      </c>
      <c r="H24" s="39">
        <v>4.3</v>
      </c>
      <c r="I24" s="40"/>
      <c r="J24" s="41">
        <v>62.9</v>
      </c>
    </row>
    <row r="25" spans="3:10" ht="15.75" x14ac:dyDescent="0.25">
      <c r="C25" s="37" t="s">
        <v>35</v>
      </c>
      <c r="D25" s="38">
        <v>6467</v>
      </c>
      <c r="E25" s="39">
        <v>0</v>
      </c>
      <c r="F25" s="40"/>
      <c r="G25" s="38">
        <v>8275</v>
      </c>
      <c r="H25" s="39">
        <v>0</v>
      </c>
      <c r="I25" s="40"/>
      <c r="J25" s="41">
        <v>28</v>
      </c>
    </row>
    <row r="26" spans="3:10" ht="15.75" x14ac:dyDescent="0.25">
      <c r="C26" s="37" t="s">
        <v>36</v>
      </c>
      <c r="D26" s="38">
        <v>8867</v>
      </c>
      <c r="E26" s="39">
        <v>0</v>
      </c>
      <c r="F26" s="40"/>
      <c r="G26" s="38">
        <v>13224</v>
      </c>
      <c r="H26" s="39">
        <v>0</v>
      </c>
      <c r="I26" s="40"/>
      <c r="J26" s="41">
        <v>49.1</v>
      </c>
    </row>
    <row r="27" spans="3:10" ht="15.75" x14ac:dyDescent="0.25">
      <c r="C27" s="37" t="s">
        <v>37</v>
      </c>
      <c r="D27" s="38">
        <v>23243</v>
      </c>
      <c r="E27" s="39">
        <v>0.1</v>
      </c>
      <c r="F27" s="40"/>
      <c r="G27" s="38">
        <v>30145</v>
      </c>
      <c r="H27" s="39">
        <v>0.1</v>
      </c>
      <c r="I27" s="40"/>
      <c r="J27" s="41">
        <v>29.7</v>
      </c>
    </row>
    <row r="28" spans="3:10" ht="15.75" x14ac:dyDescent="0.25">
      <c r="C28" s="37" t="s">
        <v>38</v>
      </c>
      <c r="D28" s="38">
        <v>221051</v>
      </c>
      <c r="E28" s="39">
        <v>1.2</v>
      </c>
      <c r="F28" s="40"/>
      <c r="G28" s="38">
        <v>341525</v>
      </c>
      <c r="H28" s="39">
        <v>1.1000000000000001</v>
      </c>
      <c r="I28" s="40"/>
      <c r="J28" s="41">
        <v>54.5</v>
      </c>
    </row>
    <row r="29" spans="3:10" ht="15.75" x14ac:dyDescent="0.25">
      <c r="C29" s="37" t="s">
        <v>39</v>
      </c>
      <c r="D29" s="38">
        <v>5570</v>
      </c>
      <c r="E29" s="39">
        <v>0</v>
      </c>
      <c r="F29" s="40"/>
      <c r="G29" s="38">
        <v>11781</v>
      </c>
      <c r="H29" s="39">
        <v>0</v>
      </c>
      <c r="I29" s="40"/>
      <c r="J29" s="41">
        <v>111.5</v>
      </c>
    </row>
    <row r="30" spans="3:10" ht="15.75" x14ac:dyDescent="0.25">
      <c r="C30" s="37" t="s">
        <v>40</v>
      </c>
      <c r="D30" s="38">
        <v>85668</v>
      </c>
      <c r="E30" s="39">
        <v>0.5</v>
      </c>
      <c r="F30" s="40"/>
      <c r="G30" s="38">
        <v>168340</v>
      </c>
      <c r="H30" s="39">
        <v>0.5</v>
      </c>
      <c r="I30" s="40"/>
      <c r="J30" s="41">
        <v>96.5</v>
      </c>
    </row>
    <row r="31" spans="3:10" ht="15.75" x14ac:dyDescent="0.25">
      <c r="C31" s="37" t="s">
        <v>41</v>
      </c>
      <c r="D31" s="38">
        <v>10800</v>
      </c>
      <c r="E31" s="39">
        <v>0.1</v>
      </c>
      <c r="F31" s="40"/>
      <c r="G31" s="38">
        <v>14735</v>
      </c>
      <c r="H31" s="39">
        <v>0</v>
      </c>
      <c r="I31" s="40"/>
      <c r="J31" s="41">
        <v>36.4</v>
      </c>
    </row>
    <row r="32" spans="3:10" ht="15.75" x14ac:dyDescent="0.25">
      <c r="C32" s="37" t="s">
        <v>42</v>
      </c>
      <c r="D32" s="38">
        <v>76019</v>
      </c>
      <c r="E32" s="39">
        <v>0.4</v>
      </c>
      <c r="F32" s="40"/>
      <c r="G32" s="38">
        <v>114273</v>
      </c>
      <c r="H32" s="39">
        <v>0.4</v>
      </c>
      <c r="I32" s="40"/>
      <c r="J32" s="41">
        <v>50.3</v>
      </c>
    </row>
    <row r="33" spans="3:10" ht="15.75" x14ac:dyDescent="0.25">
      <c r="C33" s="37" t="s">
        <v>43</v>
      </c>
      <c r="D33" s="38">
        <v>92564</v>
      </c>
      <c r="E33" s="39">
        <v>0.5</v>
      </c>
      <c r="F33" s="40"/>
      <c r="G33" s="38">
        <v>167283</v>
      </c>
      <c r="H33" s="39">
        <v>0.5</v>
      </c>
      <c r="I33" s="40"/>
      <c r="J33" s="41">
        <v>80.7</v>
      </c>
    </row>
    <row r="34" spans="3:10" ht="15.75" x14ac:dyDescent="0.25">
      <c r="C34" s="37" t="s">
        <v>44</v>
      </c>
      <c r="D34" s="38">
        <v>190712</v>
      </c>
      <c r="E34" s="39">
        <v>1.1000000000000001</v>
      </c>
      <c r="F34" s="40"/>
      <c r="G34" s="38">
        <v>292117</v>
      </c>
      <c r="H34" s="39">
        <v>0.9</v>
      </c>
      <c r="I34" s="40"/>
      <c r="J34" s="41">
        <v>53.2</v>
      </c>
    </row>
    <row r="35" spans="3:10" ht="15" customHeight="1" x14ac:dyDescent="0.25">
      <c r="C35" s="37" t="s">
        <v>45</v>
      </c>
      <c r="D35" s="38">
        <v>5318</v>
      </c>
      <c r="E35" s="39">
        <v>0</v>
      </c>
      <c r="F35" s="40"/>
      <c r="G35" s="38">
        <v>6419</v>
      </c>
      <c r="H35" s="39">
        <v>0</v>
      </c>
      <c r="I35" s="40"/>
      <c r="J35" s="41">
        <v>20.7</v>
      </c>
    </row>
    <row r="36" spans="3:10" ht="15.75" x14ac:dyDescent="0.25">
      <c r="C36" s="37" t="s">
        <v>46</v>
      </c>
      <c r="D36" s="38">
        <v>4974</v>
      </c>
      <c r="E36" s="39">
        <v>0</v>
      </c>
      <c r="F36" s="40"/>
      <c r="G36" s="38">
        <v>9309</v>
      </c>
      <c r="H36" s="39">
        <v>0</v>
      </c>
      <c r="I36" s="40"/>
      <c r="J36" s="41">
        <v>87.2</v>
      </c>
    </row>
    <row r="37" spans="3:10" ht="15.75" x14ac:dyDescent="0.25">
      <c r="C37" s="37" t="s">
        <v>47</v>
      </c>
      <c r="D37" s="38">
        <v>8532</v>
      </c>
      <c r="E37" s="39">
        <v>0</v>
      </c>
      <c r="F37" s="40"/>
      <c r="G37" s="38">
        <v>11727</v>
      </c>
      <c r="H37" s="39">
        <v>0</v>
      </c>
      <c r="I37" s="40"/>
      <c r="J37" s="41">
        <v>37.4</v>
      </c>
    </row>
    <row r="38" spans="3:10" ht="15.75" x14ac:dyDescent="0.25">
      <c r="C38" s="37" t="s">
        <v>48</v>
      </c>
      <c r="D38" s="38">
        <v>2194</v>
      </c>
      <c r="E38" s="39">
        <v>0</v>
      </c>
      <c r="F38" s="40"/>
      <c r="G38" s="38">
        <v>36502</v>
      </c>
      <c r="H38" s="39">
        <v>0.1</v>
      </c>
      <c r="I38" s="40"/>
      <c r="J38" s="41">
        <v>1563.7</v>
      </c>
    </row>
    <row r="39" spans="3:10" ht="15.75" x14ac:dyDescent="0.25">
      <c r="C39" s="37" t="s">
        <v>49</v>
      </c>
      <c r="D39" s="38">
        <v>81347</v>
      </c>
      <c r="E39" s="39">
        <v>0.5</v>
      </c>
      <c r="F39" s="40"/>
      <c r="G39" s="38">
        <v>115577</v>
      </c>
      <c r="H39" s="39">
        <v>0.4</v>
      </c>
      <c r="I39" s="40"/>
      <c r="J39" s="41">
        <v>42.1</v>
      </c>
    </row>
    <row r="40" spans="3:10" ht="15.75" x14ac:dyDescent="0.25">
      <c r="C40" s="37" t="s">
        <v>50</v>
      </c>
      <c r="D40" s="38">
        <v>474205</v>
      </c>
      <c r="E40" s="39">
        <v>2.7</v>
      </c>
      <c r="F40" s="40"/>
      <c r="G40" s="38">
        <v>1053448</v>
      </c>
      <c r="H40" s="39">
        <v>3.4</v>
      </c>
      <c r="I40" s="40"/>
      <c r="J40" s="41">
        <v>122.2</v>
      </c>
    </row>
    <row r="41" spans="3:10" ht="15.75" x14ac:dyDescent="0.25">
      <c r="C41" s="37" t="s">
        <v>51</v>
      </c>
      <c r="D41" s="38">
        <v>22579</v>
      </c>
      <c r="E41" s="39">
        <v>0.1</v>
      </c>
      <c r="F41" s="40"/>
      <c r="G41" s="38">
        <v>63137</v>
      </c>
      <c r="H41" s="39">
        <v>0.2</v>
      </c>
      <c r="I41" s="40"/>
      <c r="J41" s="41">
        <v>179.6</v>
      </c>
    </row>
    <row r="42" spans="3:10" ht="15.75" x14ac:dyDescent="0.25">
      <c r="C42" s="37" t="s">
        <v>52</v>
      </c>
      <c r="D42" s="38">
        <v>171759</v>
      </c>
      <c r="E42" s="39">
        <v>1</v>
      </c>
      <c r="F42" s="40"/>
      <c r="G42" s="38">
        <v>374286</v>
      </c>
      <c r="H42" s="39">
        <v>1.2</v>
      </c>
      <c r="I42" s="40"/>
      <c r="J42" s="41">
        <v>117.9</v>
      </c>
    </row>
    <row r="43" spans="3:10" ht="15.75" x14ac:dyDescent="0.25">
      <c r="C43" s="37" t="s">
        <v>53</v>
      </c>
      <c r="D43" s="38">
        <v>75649</v>
      </c>
      <c r="E43" s="39">
        <v>0.4</v>
      </c>
      <c r="F43" s="40"/>
      <c r="G43" s="38">
        <v>145993</v>
      </c>
      <c r="H43" s="39">
        <v>0.5</v>
      </c>
      <c r="I43" s="40"/>
      <c r="J43" s="41">
        <v>93</v>
      </c>
    </row>
    <row r="44" spans="3:10" ht="15.75" x14ac:dyDescent="0.25">
      <c r="C44" s="37" t="s">
        <v>54</v>
      </c>
      <c r="D44" s="38">
        <v>118658</v>
      </c>
      <c r="E44" s="39">
        <v>0.7</v>
      </c>
      <c r="F44" s="40"/>
      <c r="G44" s="38">
        <v>260318</v>
      </c>
      <c r="H44" s="39">
        <v>0.8</v>
      </c>
      <c r="I44" s="40"/>
      <c r="J44" s="41">
        <v>119.4</v>
      </c>
    </row>
    <row r="45" spans="3:10" ht="15.75" x14ac:dyDescent="0.25">
      <c r="C45" s="37" t="s">
        <v>55</v>
      </c>
      <c r="D45" s="38">
        <v>85560</v>
      </c>
      <c r="E45" s="39">
        <v>0.5</v>
      </c>
      <c r="F45" s="40"/>
      <c r="G45" s="38">
        <v>209714</v>
      </c>
      <c r="H45" s="39">
        <v>0.7</v>
      </c>
      <c r="I45" s="40"/>
      <c r="J45" s="41">
        <v>145.1</v>
      </c>
    </row>
    <row r="46" spans="3:10" ht="15.75" x14ac:dyDescent="0.25">
      <c r="C46" s="37" t="s">
        <v>56</v>
      </c>
      <c r="D46" s="38">
        <v>332395</v>
      </c>
      <c r="E46" s="39">
        <v>1.9</v>
      </c>
      <c r="F46" s="40"/>
      <c r="G46" s="38">
        <v>696411</v>
      </c>
      <c r="H46" s="39">
        <v>2.2000000000000002</v>
      </c>
      <c r="I46" s="40"/>
      <c r="J46" s="41">
        <v>109.5</v>
      </c>
    </row>
    <row r="47" spans="3:10" ht="15.75" x14ac:dyDescent="0.25">
      <c r="C47" s="37" t="s">
        <v>57</v>
      </c>
      <c r="D47" s="38">
        <v>105211</v>
      </c>
      <c r="E47" s="39">
        <v>0.6</v>
      </c>
      <c r="F47" s="40"/>
      <c r="G47" s="38">
        <v>247331</v>
      </c>
      <c r="H47" s="39">
        <v>0.8</v>
      </c>
      <c r="I47" s="40"/>
      <c r="J47" s="41">
        <v>135.1</v>
      </c>
    </row>
    <row r="48" spans="3:10" ht="15.75" x14ac:dyDescent="0.25">
      <c r="C48" s="37" t="s">
        <v>58</v>
      </c>
      <c r="D48" s="38">
        <v>140764</v>
      </c>
      <c r="E48" s="39">
        <v>0.8</v>
      </c>
      <c r="F48" s="40"/>
      <c r="G48" s="38">
        <v>282180</v>
      </c>
      <c r="H48" s="39">
        <v>0.9</v>
      </c>
      <c r="I48" s="40"/>
      <c r="J48" s="41">
        <v>100.5</v>
      </c>
    </row>
    <row r="49" spans="3:10" ht="15.75" x14ac:dyDescent="0.25">
      <c r="C49" s="37" t="s">
        <v>59</v>
      </c>
      <c r="D49" s="38">
        <v>62072</v>
      </c>
      <c r="E49" s="39">
        <v>0.3</v>
      </c>
      <c r="F49" s="40"/>
      <c r="G49" s="38">
        <v>109046</v>
      </c>
      <c r="H49" s="39">
        <v>0.3</v>
      </c>
      <c r="I49" s="40"/>
      <c r="J49" s="41">
        <v>75.7</v>
      </c>
    </row>
    <row r="50" spans="3:10" ht="15.75" x14ac:dyDescent="0.25">
      <c r="C50" s="37" t="s">
        <v>60</v>
      </c>
      <c r="D50" s="38">
        <v>4806</v>
      </c>
      <c r="E50" s="39">
        <v>0</v>
      </c>
      <c r="F50" s="40"/>
      <c r="G50" s="38">
        <v>16295</v>
      </c>
      <c r="H50" s="39">
        <v>0.1</v>
      </c>
      <c r="I50" s="40"/>
      <c r="J50" s="41">
        <v>239.1</v>
      </c>
    </row>
    <row r="51" spans="3:10" ht="15.75" x14ac:dyDescent="0.25">
      <c r="C51" s="37" t="s">
        <v>61</v>
      </c>
      <c r="D51" s="38">
        <v>19542</v>
      </c>
      <c r="E51" s="39">
        <v>0.1</v>
      </c>
      <c r="F51" s="40"/>
      <c r="G51" s="38">
        <v>41559</v>
      </c>
      <c r="H51" s="39">
        <v>0.1</v>
      </c>
      <c r="I51" s="40"/>
      <c r="J51" s="41">
        <v>112.7</v>
      </c>
    </row>
    <row r="52" spans="3:10" ht="15.75" x14ac:dyDescent="0.25">
      <c r="C52" s="37" t="s">
        <v>62</v>
      </c>
      <c r="D52" s="42">
        <v>291931</v>
      </c>
      <c r="E52" s="39">
        <v>1.6</v>
      </c>
      <c r="F52" s="40"/>
      <c r="G52" s="42">
        <v>391499</v>
      </c>
      <c r="H52" s="39">
        <v>1.2</v>
      </c>
      <c r="I52" s="40"/>
      <c r="J52" s="41">
        <v>34.1</v>
      </c>
    </row>
    <row r="53" spans="3:10" ht="16.5" thickBot="1" x14ac:dyDescent="0.3">
      <c r="C53" s="43" t="s">
        <v>63</v>
      </c>
      <c r="D53" s="44">
        <v>269086</v>
      </c>
      <c r="E53" s="45">
        <v>1.5</v>
      </c>
      <c r="F53" s="36"/>
      <c r="G53" s="44">
        <v>7129</v>
      </c>
      <c r="H53" s="45">
        <v>0</v>
      </c>
      <c r="I53" s="36"/>
      <c r="J53" s="36"/>
    </row>
    <row r="54" spans="3:10" x14ac:dyDescent="0.25">
      <c r="C54" s="46" t="s">
        <v>13</v>
      </c>
      <c r="D54" s="46"/>
      <c r="E54" s="46"/>
      <c r="F54" s="46"/>
      <c r="G54" s="46"/>
      <c r="H54" s="46"/>
      <c r="I54" s="46"/>
      <c r="J54" s="46"/>
    </row>
  </sheetData>
  <mergeCells count="7">
    <mergeCell ref="C3:J4"/>
    <mergeCell ref="C5:C6"/>
    <mergeCell ref="D5:E6"/>
    <mergeCell ref="F5:F6"/>
    <mergeCell ref="G5:H6"/>
    <mergeCell ref="I5:I6"/>
    <mergeCell ref="C54:J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5"/>
  <sheetViews>
    <sheetView workbookViewId="0">
      <selection activeCell="J23" sqref="J23"/>
    </sheetView>
  </sheetViews>
  <sheetFormatPr baseColWidth="10" defaultRowHeight="15" x14ac:dyDescent="0.25"/>
  <cols>
    <col min="1" max="2" width="11.42578125" style="21"/>
    <col min="3" max="3" width="29.140625" style="21" customWidth="1"/>
    <col min="4" max="4" width="10.7109375" style="21" customWidth="1"/>
    <col min="5" max="5" width="8" style="21" customWidth="1"/>
    <col min="6" max="6" width="11.42578125" style="21"/>
    <col min="7" max="7" width="7.7109375" style="21" customWidth="1"/>
    <col min="8" max="8" width="2.140625" style="21" customWidth="1"/>
    <col min="9" max="9" width="11.42578125" style="21"/>
    <col min="10" max="10" width="7.85546875" style="21" customWidth="1"/>
    <col min="11" max="11" width="10.28515625" style="21" customWidth="1"/>
    <col min="12" max="12" width="9" style="21" customWidth="1"/>
    <col min="13" max="16384" width="11.42578125" style="21"/>
  </cols>
  <sheetData>
    <row r="3" spans="3:14" x14ac:dyDescent="0.25">
      <c r="C3" s="72" t="s">
        <v>67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3:14" x14ac:dyDescent="0.25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3:14" x14ac:dyDescent="0.25">
      <c r="D5" s="49"/>
      <c r="E5" s="49"/>
      <c r="F5" s="49"/>
      <c r="G5" s="49"/>
      <c r="H5" s="20"/>
      <c r="I5" s="49"/>
      <c r="J5" s="49"/>
      <c r="K5" s="49"/>
      <c r="L5" s="49"/>
      <c r="M5" s="63" t="s">
        <v>66</v>
      </c>
      <c r="N5" s="64"/>
    </row>
    <row r="6" spans="3:14" x14ac:dyDescent="0.25">
      <c r="C6" s="50"/>
      <c r="D6" s="51" t="s">
        <v>9</v>
      </c>
      <c r="E6" s="51"/>
      <c r="F6" s="51" t="s">
        <v>10</v>
      </c>
      <c r="G6" s="51"/>
      <c r="H6" s="20"/>
      <c r="I6" s="51" t="s">
        <v>9</v>
      </c>
      <c r="J6" s="51"/>
      <c r="K6" s="51" t="s">
        <v>10</v>
      </c>
      <c r="L6" s="51"/>
      <c r="M6" s="65"/>
      <c r="N6" s="65"/>
    </row>
    <row r="7" spans="3:14" x14ac:dyDescent="0.25">
      <c r="C7" s="52"/>
      <c r="D7" s="53" t="s">
        <v>2</v>
      </c>
      <c r="E7" s="53" t="s">
        <v>3</v>
      </c>
      <c r="F7" s="53" t="s">
        <v>2</v>
      </c>
      <c r="G7" s="53" t="s">
        <v>3</v>
      </c>
      <c r="H7" s="53"/>
      <c r="I7" s="53" t="s">
        <v>2</v>
      </c>
      <c r="J7" s="53" t="s">
        <v>3</v>
      </c>
      <c r="K7" s="53" t="s">
        <v>2</v>
      </c>
      <c r="L7" s="53" t="s">
        <v>3</v>
      </c>
      <c r="M7" s="66" t="s">
        <v>9</v>
      </c>
      <c r="N7" s="66" t="s">
        <v>10</v>
      </c>
    </row>
    <row r="8" spans="3:14" x14ac:dyDescent="0.25">
      <c r="C8" s="21" t="s">
        <v>19</v>
      </c>
      <c r="D8" s="59">
        <v>1221815.0000000002</v>
      </c>
      <c r="E8" s="54">
        <f>D8/$D$8*100</f>
        <v>100</v>
      </c>
      <c r="F8" s="59">
        <v>1421056.0000000019</v>
      </c>
      <c r="G8" s="54">
        <f>F8/$F$8*100</f>
        <v>100</v>
      </c>
      <c r="I8" s="59">
        <v>2138290</v>
      </c>
      <c r="J8" s="55">
        <f>I8/$I$8*100</f>
        <v>100</v>
      </c>
      <c r="K8" s="59">
        <v>2668735</v>
      </c>
      <c r="L8" s="55">
        <f>K8/$K$8*100</f>
        <v>100</v>
      </c>
      <c r="M8" s="69">
        <f>(I8-D8)/D8*100</f>
        <v>75.009309920077882</v>
      </c>
      <c r="N8" s="70">
        <f>(K8-F8)/F8*100</f>
        <v>87.799425216177013</v>
      </c>
    </row>
    <row r="9" spans="3:14" x14ac:dyDescent="0.25">
      <c r="C9" s="21" t="s">
        <v>25</v>
      </c>
      <c r="D9" s="60">
        <v>239215.00000000006</v>
      </c>
      <c r="E9" s="54">
        <f t="shared" ref="E9:E14" si="0">D9/$D$8*100</f>
        <v>19.578659617045137</v>
      </c>
      <c r="F9" s="60">
        <v>234707.99999999983</v>
      </c>
      <c r="G9" s="54">
        <f t="shared" ref="G9:G14" si="1">F9/$F$8*100</f>
        <v>16.51644973878577</v>
      </c>
      <c r="I9" s="60">
        <v>426726.99999999994</v>
      </c>
      <c r="J9" s="55">
        <f t="shared" ref="J9:J14" si="2">I9/$I$8*100</f>
        <v>19.956460536222867</v>
      </c>
      <c r="K9" s="60">
        <v>458728.99999999977</v>
      </c>
      <c r="L9" s="55">
        <f t="shared" ref="L9:L14" si="3">K9/$K$8*100</f>
        <v>17.189005277781412</v>
      </c>
      <c r="M9" s="69">
        <f t="shared" ref="M9:M14" si="4">(I9-D9)/D9*100</f>
        <v>78.386388813410463</v>
      </c>
      <c r="N9" s="70">
        <f t="shared" ref="N9:N14" si="5">(K9-F9)/F9*100</f>
        <v>95.446682686572288</v>
      </c>
    </row>
    <row r="10" spans="3:14" x14ac:dyDescent="0.25">
      <c r="C10" s="21" t="s">
        <v>26</v>
      </c>
      <c r="D10" s="61">
        <v>118419.99999999999</v>
      </c>
      <c r="E10" s="54">
        <f t="shared" si="0"/>
        <v>9.6921383351816726</v>
      </c>
      <c r="F10" s="61">
        <v>128670.99999999997</v>
      </c>
      <c r="G10" s="54">
        <f t="shared" si="1"/>
        <v>9.0546044631597766</v>
      </c>
      <c r="I10" s="61">
        <v>199419</v>
      </c>
      <c r="J10" s="55">
        <f t="shared" si="2"/>
        <v>9.3260970214517211</v>
      </c>
      <c r="K10" s="61">
        <v>239559.99999999994</v>
      </c>
      <c r="L10" s="55">
        <f t="shared" si="3"/>
        <v>8.9765375730449044</v>
      </c>
      <c r="M10" s="69">
        <f t="shared" si="4"/>
        <v>68.399763553453823</v>
      </c>
      <c r="N10" s="70">
        <f t="shared" si="5"/>
        <v>86.180258177833394</v>
      </c>
    </row>
    <row r="11" spans="3:14" x14ac:dyDescent="0.25">
      <c r="C11" s="21" t="s">
        <v>34</v>
      </c>
      <c r="D11" s="62">
        <v>357431.00000000006</v>
      </c>
      <c r="E11" s="54">
        <f t="shared" si="0"/>
        <v>29.254101480174981</v>
      </c>
      <c r="F11" s="62">
        <v>465895</v>
      </c>
      <c r="G11" s="54">
        <f t="shared" si="1"/>
        <v>32.785125990812425</v>
      </c>
      <c r="I11" s="62">
        <v>571929</v>
      </c>
      <c r="J11" s="55">
        <f t="shared" si="2"/>
        <v>26.747026829850018</v>
      </c>
      <c r="K11" s="62">
        <v>769303</v>
      </c>
      <c r="L11" s="55">
        <f t="shared" si="3"/>
        <v>28.826503942879306</v>
      </c>
      <c r="M11" s="69">
        <f t="shared" si="4"/>
        <v>60.011023106557602</v>
      </c>
      <c r="N11" s="70">
        <f t="shared" si="5"/>
        <v>65.123686667596786</v>
      </c>
    </row>
    <row r="12" spans="3:14" x14ac:dyDescent="0.25">
      <c r="C12" s="21" t="s">
        <v>50</v>
      </c>
      <c r="D12" s="62">
        <v>220958.00000000003</v>
      </c>
      <c r="E12" s="54">
        <f t="shared" si="0"/>
        <v>18.084407213858071</v>
      </c>
      <c r="F12" s="62">
        <v>253247.00000000003</v>
      </c>
      <c r="G12" s="54">
        <f t="shared" si="1"/>
        <v>17.821042942713003</v>
      </c>
      <c r="I12" s="62">
        <v>463727.99999999983</v>
      </c>
      <c r="J12" s="55">
        <f t="shared" si="2"/>
        <v>21.686861931730487</v>
      </c>
      <c r="K12" s="62">
        <v>589720.00000000012</v>
      </c>
      <c r="L12" s="55">
        <f t="shared" si="3"/>
        <v>22.097360734580246</v>
      </c>
      <c r="M12" s="69">
        <f t="shared" si="4"/>
        <v>109.8715593008625</v>
      </c>
      <c r="N12" s="70">
        <f t="shared" si="5"/>
        <v>132.86356797908766</v>
      </c>
    </row>
    <row r="13" spans="3:14" x14ac:dyDescent="0.25">
      <c r="C13" s="21" t="s">
        <v>56</v>
      </c>
      <c r="D13" s="62">
        <v>156107</v>
      </c>
      <c r="E13" s="54">
        <f t="shared" si="0"/>
        <v>12.77664785585379</v>
      </c>
      <c r="F13" s="62">
        <v>176288.00000000009</v>
      </c>
      <c r="G13" s="54">
        <f t="shared" si="1"/>
        <v>12.405422446406043</v>
      </c>
      <c r="I13" s="62">
        <v>309527</v>
      </c>
      <c r="J13" s="55">
        <f t="shared" si="2"/>
        <v>14.475445332485304</v>
      </c>
      <c r="K13" s="62">
        <v>386884</v>
      </c>
      <c r="L13" s="55">
        <f t="shared" si="3"/>
        <v>14.49690583740986</v>
      </c>
      <c r="M13" s="69">
        <f t="shared" si="4"/>
        <v>98.27874470715598</v>
      </c>
      <c r="N13" s="70">
        <f t="shared" si="5"/>
        <v>119.4613359956434</v>
      </c>
    </row>
    <row r="14" spans="3:14" x14ac:dyDescent="0.25">
      <c r="C14" s="56" t="s">
        <v>65</v>
      </c>
      <c r="D14" s="67">
        <v>129684.00000000023</v>
      </c>
      <c r="E14" s="57">
        <f t="shared" si="0"/>
        <v>10.614045497886359</v>
      </c>
      <c r="F14" s="67">
        <v>162247.00000000201</v>
      </c>
      <c r="G14" s="57">
        <f t="shared" si="1"/>
        <v>11.417354418122986</v>
      </c>
      <c r="H14" s="52"/>
      <c r="I14" s="67">
        <v>166960</v>
      </c>
      <c r="J14" s="68">
        <f t="shared" si="2"/>
        <v>7.8081083482595908</v>
      </c>
      <c r="K14" s="67">
        <v>224539</v>
      </c>
      <c r="L14" s="68">
        <f t="shared" si="3"/>
        <v>8.413686634304268</v>
      </c>
      <c r="M14" s="57">
        <f t="shared" si="4"/>
        <v>28.743715493044402</v>
      </c>
      <c r="N14" s="71">
        <f t="shared" si="5"/>
        <v>38.393313897944012</v>
      </c>
    </row>
    <row r="15" spans="3:14" x14ac:dyDescent="0.25">
      <c r="C15" s="75" t="s">
        <v>13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</sheetData>
  <mergeCells count="9">
    <mergeCell ref="M5:N6"/>
    <mergeCell ref="C3:N4"/>
    <mergeCell ref="C15:N15"/>
    <mergeCell ref="D5:G5"/>
    <mergeCell ref="I5:L5"/>
    <mergeCell ref="D6:E6"/>
    <mergeCell ref="F6:G6"/>
    <mergeCell ref="I6:J6"/>
    <mergeCell ref="K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33"/>
  <sheetViews>
    <sheetView workbookViewId="0">
      <selection activeCell="P22" sqref="P22"/>
    </sheetView>
  </sheetViews>
  <sheetFormatPr baseColWidth="10" defaultRowHeight="15" x14ac:dyDescent="0.25"/>
  <cols>
    <col min="1" max="2" width="11.42578125" style="134"/>
    <col min="3" max="3" width="29.140625" style="134" customWidth="1"/>
    <col min="4" max="4" width="9.7109375" style="134" customWidth="1"/>
    <col min="5" max="5" width="10.7109375" style="134" customWidth="1"/>
    <col min="6" max="8" width="9.7109375" style="134" customWidth="1"/>
    <col min="9" max="9" width="2.140625" style="134" customWidth="1"/>
    <col min="10" max="10" width="9.7109375" style="134" customWidth="1"/>
    <col min="11" max="11" width="10.7109375" style="134" customWidth="1"/>
    <col min="12" max="14" width="9.7109375" style="134" customWidth="1"/>
    <col min="15" max="16384" width="11.42578125" style="134"/>
  </cols>
  <sheetData>
    <row r="3" spans="3:16" s="134" customFormat="1" x14ac:dyDescent="0.25">
      <c r="C3" s="133" t="s">
        <v>85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3:16" s="134" customFormat="1" x14ac:dyDescent="0.25"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3:16" s="134" customFormat="1" x14ac:dyDescent="0.25">
      <c r="C5" s="136"/>
      <c r="D5" s="137"/>
      <c r="E5" s="138" t="s">
        <v>68</v>
      </c>
      <c r="F5" s="138"/>
      <c r="G5" s="138"/>
      <c r="H5" s="138"/>
      <c r="I5" s="138"/>
      <c r="J5" s="138"/>
      <c r="K5" s="138"/>
      <c r="L5" s="138"/>
      <c r="M5" s="138"/>
      <c r="N5" s="138"/>
    </row>
    <row r="6" spans="3:16" s="134" customFormat="1" x14ac:dyDescent="0.25">
      <c r="C6" s="139" t="s">
        <v>22</v>
      </c>
      <c r="D6" s="140">
        <v>2000</v>
      </c>
      <c r="E6" s="140"/>
      <c r="F6" s="140"/>
      <c r="G6" s="140"/>
      <c r="H6" s="140"/>
      <c r="I6" s="141"/>
      <c r="J6" s="142">
        <v>2010</v>
      </c>
      <c r="K6" s="142"/>
      <c r="L6" s="142"/>
      <c r="M6" s="142"/>
      <c r="N6" s="142"/>
    </row>
    <row r="7" spans="3:16" s="134" customFormat="1" x14ac:dyDescent="0.25">
      <c r="C7" s="143"/>
      <c r="D7" s="144" t="s">
        <v>4</v>
      </c>
      <c r="E7" s="144" t="s">
        <v>69</v>
      </c>
      <c r="F7" s="144" t="s">
        <v>70</v>
      </c>
      <c r="G7" s="144" t="s">
        <v>71</v>
      </c>
      <c r="H7" s="144" t="s">
        <v>72</v>
      </c>
      <c r="I7" s="144"/>
      <c r="J7" s="144" t="s">
        <v>4</v>
      </c>
      <c r="K7" s="144" t="s">
        <v>69</v>
      </c>
      <c r="L7" s="144" t="s">
        <v>70</v>
      </c>
      <c r="M7" s="144" t="s">
        <v>71</v>
      </c>
      <c r="N7" s="144" t="s">
        <v>72</v>
      </c>
    </row>
    <row r="8" spans="3:16" s="134" customFormat="1" x14ac:dyDescent="0.25">
      <c r="C8" s="145" t="s">
        <v>73</v>
      </c>
      <c r="D8" s="146">
        <f>E8+F8+G8+H8</f>
        <v>2637711</v>
      </c>
      <c r="E8" s="152">
        <v>2155555</v>
      </c>
      <c r="F8" s="146">
        <v>403071.99999999994</v>
      </c>
      <c r="G8" s="146">
        <v>33155</v>
      </c>
      <c r="H8" s="146">
        <v>45929</v>
      </c>
      <c r="I8" s="146"/>
      <c r="J8" s="146">
        <f>K8+L8+M8+N8</f>
        <v>4807025</v>
      </c>
      <c r="K8" s="146">
        <v>3581228</v>
      </c>
      <c r="L8" s="153">
        <v>1024070.9999999999</v>
      </c>
      <c r="M8" s="153">
        <v>53828</v>
      </c>
      <c r="N8" s="146">
        <v>147898</v>
      </c>
    </row>
    <row r="9" spans="3:16" s="134" customFormat="1" x14ac:dyDescent="0.25">
      <c r="C9" s="139" t="s">
        <v>74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3:16" s="134" customFormat="1" x14ac:dyDescent="0.25">
      <c r="C10" s="139" t="s">
        <v>75</v>
      </c>
      <c r="D10" s="147">
        <v>100</v>
      </c>
      <c r="E10" s="147">
        <v>81.720666138178146</v>
      </c>
      <c r="F10" s="147">
        <v>15.28112822064282</v>
      </c>
      <c r="G10" s="147">
        <v>1.2569610544900485</v>
      </c>
      <c r="H10" s="147">
        <v>1.7412445866889892</v>
      </c>
      <c r="I10" s="139"/>
      <c r="J10" s="147">
        <v>100</v>
      </c>
      <c r="K10" s="147">
        <v>74.499882983758141</v>
      </c>
      <c r="L10" s="147">
        <v>21.303633744363715</v>
      </c>
      <c r="M10" s="147">
        <v>1.1197778251621324</v>
      </c>
      <c r="N10" s="147">
        <v>3.0767054467160042</v>
      </c>
      <c r="P10" s="148"/>
    </row>
    <row r="11" spans="3:16" s="134" customFormat="1" x14ac:dyDescent="0.25">
      <c r="C11" s="139" t="s">
        <v>76</v>
      </c>
      <c r="D11" s="147">
        <v>100</v>
      </c>
      <c r="E11" s="147">
        <v>96.100421376468319</v>
      </c>
      <c r="F11" s="147">
        <v>3.6721155124355662</v>
      </c>
      <c r="G11" s="147">
        <v>0.11183251287656439</v>
      </c>
      <c r="H11" s="147">
        <v>0.11563059821954202</v>
      </c>
      <c r="I11" s="139"/>
      <c r="J11" s="147">
        <v>100</v>
      </c>
      <c r="K11" s="147">
        <v>93.823521439800501</v>
      </c>
      <c r="L11" s="147">
        <v>5.5731735964294131</v>
      </c>
      <c r="M11" s="147">
        <v>0.24642669991507193</v>
      </c>
      <c r="N11" s="147">
        <v>0.35687826385500787</v>
      </c>
      <c r="P11" s="148"/>
    </row>
    <row r="12" spans="3:16" s="134" customFormat="1" x14ac:dyDescent="0.25">
      <c r="C12" s="139" t="s">
        <v>77</v>
      </c>
      <c r="D12" s="147">
        <v>100</v>
      </c>
      <c r="E12" s="147">
        <v>92.958059985997068</v>
      </c>
      <c r="F12" s="147">
        <v>3.4161503251838394</v>
      </c>
      <c r="G12" s="147">
        <v>0</v>
      </c>
      <c r="H12" s="147">
        <v>3.6257896888190992</v>
      </c>
      <c r="I12" s="139"/>
      <c r="J12" s="147">
        <v>100</v>
      </c>
      <c r="K12" s="147">
        <v>91.408700643994351</v>
      </c>
      <c r="L12" s="147">
        <v>5.6897938170163007</v>
      </c>
      <c r="M12" s="147">
        <v>8.9753723982240602E-2</v>
      </c>
      <c r="N12" s="147">
        <v>2.8117518150070961</v>
      </c>
    </row>
    <row r="13" spans="3:16" s="134" customFormat="1" x14ac:dyDescent="0.25">
      <c r="C13" s="139" t="s">
        <v>78</v>
      </c>
      <c r="D13" s="147">
        <v>100</v>
      </c>
      <c r="E13" s="147">
        <v>90.116551645399269</v>
      </c>
      <c r="F13" s="147">
        <v>9.306520139045773</v>
      </c>
      <c r="G13" s="147">
        <v>0</v>
      </c>
      <c r="H13" s="147">
        <v>0.57692821555495633</v>
      </c>
      <c r="I13" s="139"/>
      <c r="J13" s="147">
        <v>100</v>
      </c>
      <c r="K13" s="147">
        <v>84.523333770742127</v>
      </c>
      <c r="L13" s="147">
        <v>14.710952318465411</v>
      </c>
      <c r="M13" s="147">
        <v>9.1632171018884129E-2</v>
      </c>
      <c r="N13" s="147">
        <v>0.67408173977358143</v>
      </c>
    </row>
    <row r="14" spans="3:16" s="134" customFormat="1" x14ac:dyDescent="0.25">
      <c r="C14" s="139" t="s">
        <v>79</v>
      </c>
      <c r="D14" s="147">
        <v>100</v>
      </c>
      <c r="E14" s="147">
        <v>68.286289684840938</v>
      </c>
      <c r="F14" s="147">
        <v>27.668624329140346</v>
      </c>
      <c r="G14" s="147">
        <v>1.5073649581931865</v>
      </c>
      <c r="H14" s="147">
        <v>2.5377210278255191</v>
      </c>
      <c r="I14" s="139"/>
      <c r="J14" s="147">
        <v>100</v>
      </c>
      <c r="K14" s="147">
        <v>58.819704437238499</v>
      </c>
      <c r="L14" s="147">
        <v>33.971586637404023</v>
      </c>
      <c r="M14" s="147">
        <v>1.0095419992254009</v>
      </c>
      <c r="N14" s="147">
        <v>6.1991669261320936</v>
      </c>
    </row>
    <row r="15" spans="3:16" s="134" customFormat="1" x14ac:dyDescent="0.25">
      <c r="C15" s="139" t="s">
        <v>80</v>
      </c>
      <c r="D15" s="147">
        <v>100</v>
      </c>
      <c r="E15" s="147">
        <v>51.506189924637866</v>
      </c>
      <c r="F15" s="147">
        <v>35.856736713849479</v>
      </c>
      <c r="G15" s="147">
        <v>7.5819431700236191</v>
      </c>
      <c r="H15" s="147">
        <v>5.0551301914890425</v>
      </c>
      <c r="I15" s="139"/>
      <c r="J15" s="147">
        <v>100</v>
      </c>
      <c r="K15" s="147">
        <v>40.883759733835326</v>
      </c>
      <c r="L15" s="147">
        <v>45.514789398788942</v>
      </c>
      <c r="M15" s="147">
        <v>5.6493938206030627</v>
      </c>
      <c r="N15" s="147">
        <v>7.9520570467726648</v>
      </c>
    </row>
    <row r="16" spans="3:16" s="134" customFormat="1" x14ac:dyDescent="0.25">
      <c r="C16" s="139" t="s">
        <v>81</v>
      </c>
      <c r="D16" s="147">
        <v>100</v>
      </c>
      <c r="E16" s="147">
        <v>81.405720941099347</v>
      </c>
      <c r="F16" s="147">
        <v>17.509790041531396</v>
      </c>
      <c r="G16" s="147">
        <v>9.5895331117860597E-2</v>
      </c>
      <c r="H16" s="147">
        <v>0.98859368625139921</v>
      </c>
      <c r="I16" s="139"/>
      <c r="J16" s="147">
        <v>100</v>
      </c>
      <c r="K16" s="147">
        <v>79.486537641220039</v>
      </c>
      <c r="L16" s="147">
        <v>19.819973997379304</v>
      </c>
      <c r="M16" s="147">
        <v>1.1494282233160237E-2</v>
      </c>
      <c r="N16" s="147">
        <v>0.68199407916750743</v>
      </c>
      <c r="O16" s="145"/>
    </row>
    <row r="17" spans="3:15" s="134" customFormat="1" x14ac:dyDescent="0.25">
      <c r="C17" s="139" t="s">
        <v>82</v>
      </c>
      <c r="D17" s="147"/>
      <c r="E17" s="147"/>
      <c r="F17" s="147"/>
      <c r="G17" s="147"/>
      <c r="H17" s="147"/>
      <c r="I17" s="139"/>
      <c r="J17" s="147"/>
      <c r="K17" s="147"/>
      <c r="L17" s="147"/>
      <c r="M17" s="147"/>
      <c r="N17" s="147"/>
      <c r="O17" s="145"/>
    </row>
    <row r="18" spans="3:15" s="134" customFormat="1" x14ac:dyDescent="0.25">
      <c r="C18" s="139" t="s">
        <v>75</v>
      </c>
      <c r="D18" s="147">
        <v>100</v>
      </c>
      <c r="E18" s="154">
        <v>100</v>
      </c>
      <c r="F18" s="155">
        <v>100</v>
      </c>
      <c r="G18" s="155">
        <v>100</v>
      </c>
      <c r="H18" s="147">
        <v>100</v>
      </c>
      <c r="I18" s="139"/>
      <c r="J18" s="147">
        <v>100</v>
      </c>
      <c r="K18" s="147">
        <v>100</v>
      </c>
      <c r="L18" s="147">
        <v>100</v>
      </c>
      <c r="M18" s="147">
        <v>100</v>
      </c>
      <c r="N18" s="147">
        <v>100</v>
      </c>
    </row>
    <row r="19" spans="3:15" s="134" customFormat="1" x14ac:dyDescent="0.25">
      <c r="C19" s="139" t="s">
        <v>76</v>
      </c>
      <c r="D19" s="147">
        <v>17.96720717318917</v>
      </c>
      <c r="E19" s="154">
        <v>21.128758022875772</v>
      </c>
      <c r="F19" s="155">
        <v>4.3175909018736123</v>
      </c>
      <c r="G19" s="155">
        <v>1.5985522545619062</v>
      </c>
      <c r="H19" s="147">
        <v>1.193145942650613</v>
      </c>
      <c r="I19" s="139"/>
      <c r="J19" s="147">
        <v>18.420041501760448</v>
      </c>
      <c r="K19" s="147">
        <v>23.197796956798065</v>
      </c>
      <c r="L19" s="147">
        <v>4.818806508533104</v>
      </c>
      <c r="M19" s="147">
        <v>4.0536523742290251</v>
      </c>
      <c r="N19" s="147">
        <v>2.1366076620373495</v>
      </c>
    </row>
    <row r="20" spans="3:15" s="134" customFormat="1" x14ac:dyDescent="0.25">
      <c r="C20" s="139" t="s">
        <v>77</v>
      </c>
      <c r="D20" s="147">
        <v>9.3676297365405095</v>
      </c>
      <c r="E20" s="154">
        <v>10.655770787569791</v>
      </c>
      <c r="F20" s="155">
        <v>2.0941667989838044</v>
      </c>
      <c r="G20" s="155" t="s">
        <v>83</v>
      </c>
      <c r="H20" s="147">
        <v>19.506194343443141</v>
      </c>
      <c r="I20" s="139"/>
      <c r="J20" s="147">
        <v>9.13203072586475</v>
      </c>
      <c r="K20" s="147">
        <v>11.204676161361411</v>
      </c>
      <c r="L20" s="147">
        <v>2.4389910465192348</v>
      </c>
      <c r="M20" s="147">
        <v>0.73196106115776172</v>
      </c>
      <c r="N20" s="147">
        <v>8.3456165735844987</v>
      </c>
    </row>
    <row r="21" spans="3:15" s="134" customFormat="1" x14ac:dyDescent="0.25">
      <c r="C21" s="139" t="s">
        <v>78</v>
      </c>
      <c r="D21" s="147">
        <v>31.213654566402461</v>
      </c>
      <c r="E21" s="154">
        <v>34.42050887126517</v>
      </c>
      <c r="F21" s="155">
        <v>19.009755080978092</v>
      </c>
      <c r="G21" s="155" t="s">
        <v>83</v>
      </c>
      <c r="H21" s="147">
        <v>10.342049685383962</v>
      </c>
      <c r="I21" s="139"/>
      <c r="J21" s="147">
        <v>27.901498327967921</v>
      </c>
      <c r="K21" s="147">
        <v>31.655454497730943</v>
      </c>
      <c r="L21" s="147">
        <v>19.267023477864331</v>
      </c>
      <c r="M21" s="147">
        <v>2.2831983354388052</v>
      </c>
      <c r="N21" s="147">
        <v>6.1129967950885078</v>
      </c>
    </row>
    <row r="22" spans="3:15" s="134" customFormat="1" x14ac:dyDescent="0.25">
      <c r="C22" s="139" t="s">
        <v>79</v>
      </c>
      <c r="D22" s="147">
        <v>17.977898261030113</v>
      </c>
      <c r="E22" s="154">
        <v>15.022442016093304</v>
      </c>
      <c r="F22" s="155">
        <v>32.551504445855819</v>
      </c>
      <c r="G22" s="155">
        <v>21.559342482280201</v>
      </c>
      <c r="H22" s="147">
        <v>26.201310718718023</v>
      </c>
      <c r="I22" s="139"/>
      <c r="J22" s="147">
        <v>21.91476016871141</v>
      </c>
      <c r="K22" s="147">
        <v>17.302305242782641</v>
      </c>
      <c r="L22" s="147">
        <v>34.946112134803144</v>
      </c>
      <c r="M22" s="147">
        <v>19.757375343687301</v>
      </c>
      <c r="N22" s="147">
        <v>44.155431445996562</v>
      </c>
    </row>
    <row r="23" spans="3:15" s="134" customFormat="1" x14ac:dyDescent="0.25">
      <c r="C23" s="139" t="s">
        <v>80</v>
      </c>
      <c r="D23" s="147">
        <v>12.601645896764277</v>
      </c>
      <c r="E23" s="154">
        <v>7.9424556552720764</v>
      </c>
      <c r="F23" s="155">
        <v>29.56940695458875</v>
      </c>
      <c r="G23" s="155">
        <v>76.012667772583328</v>
      </c>
      <c r="H23" s="147">
        <v>36.584728602843519</v>
      </c>
      <c r="I23" s="139"/>
      <c r="J23" s="147">
        <v>14.487359645518799</v>
      </c>
      <c r="K23" s="147">
        <v>7.950317600554893</v>
      </c>
      <c r="L23" s="147">
        <v>30.951955479649374</v>
      </c>
      <c r="M23" s="147">
        <v>73.09021327190311</v>
      </c>
      <c r="N23" s="147">
        <v>37.444049277204556</v>
      </c>
    </row>
    <row r="24" spans="3:15" s="134" customFormat="1" x14ac:dyDescent="0.25">
      <c r="C24" s="143" t="s">
        <v>81</v>
      </c>
      <c r="D24" s="149">
        <v>10.871964366073463</v>
      </c>
      <c r="E24" s="156">
        <v>10.830064646923878</v>
      </c>
      <c r="F24" s="157">
        <v>12.457575817719913</v>
      </c>
      <c r="G24" s="157">
        <v>0.82943749057457394</v>
      </c>
      <c r="H24" s="149">
        <v>6.1725707069607436</v>
      </c>
      <c r="I24" s="143"/>
      <c r="J24" s="149">
        <v>8.144309630176668</v>
      </c>
      <c r="K24" s="149">
        <v>8.6894495407720491</v>
      </c>
      <c r="L24" s="149">
        <v>7.5771113526308245</v>
      </c>
      <c r="M24" s="149">
        <v>8.3599613584008317E-2</v>
      </c>
      <c r="N24" s="149">
        <v>1.8052982460885203</v>
      </c>
    </row>
    <row r="25" spans="3:15" s="134" customFormat="1" x14ac:dyDescent="0.25">
      <c r="C25" s="158" t="s">
        <v>86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</row>
    <row r="26" spans="3:15" s="134" customFormat="1" x14ac:dyDescent="0.25">
      <c r="C26" s="159" t="s">
        <v>13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32" spans="3:15" s="134" customFormat="1" x14ac:dyDescent="0.25">
      <c r="C32" s="150"/>
      <c r="D32" s="150"/>
    </row>
    <row r="33" spans="3:4" s="134" customFormat="1" x14ac:dyDescent="0.25">
      <c r="C33" s="151" t="s">
        <v>84</v>
      </c>
      <c r="D33" s="151"/>
    </row>
  </sheetData>
  <mergeCells count="6">
    <mergeCell ref="C3:M4"/>
    <mergeCell ref="E5:N5"/>
    <mergeCell ref="D6:H6"/>
    <mergeCell ref="J6:N6"/>
    <mergeCell ref="C25:N25"/>
    <mergeCell ref="C26:N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9"/>
  <sheetViews>
    <sheetView topLeftCell="C6" workbookViewId="0">
      <selection activeCell="J8" sqref="J8"/>
    </sheetView>
  </sheetViews>
  <sheetFormatPr baseColWidth="10" defaultRowHeight="15" x14ac:dyDescent="0.25"/>
  <cols>
    <col min="3" max="3" width="29.140625" customWidth="1"/>
    <col min="4" max="4" width="13.7109375" customWidth="1"/>
    <col min="5" max="6" width="13.5703125" customWidth="1"/>
    <col min="7" max="7" width="2.140625" customWidth="1"/>
    <col min="8" max="10" width="13.7109375" customWidth="1"/>
  </cols>
  <sheetData>
    <row r="3" spans="3:12" x14ac:dyDescent="0.25">
      <c r="C3" s="77" t="s">
        <v>87</v>
      </c>
      <c r="D3" s="77"/>
      <c r="E3" s="77"/>
      <c r="F3" s="77"/>
      <c r="G3" s="77"/>
      <c r="H3" s="77"/>
      <c r="I3" s="77"/>
      <c r="J3" s="77"/>
    </row>
    <row r="4" spans="3:12" ht="33.75" customHeight="1" x14ac:dyDescent="0.25">
      <c r="C4" s="18"/>
      <c r="D4" s="18"/>
      <c r="E4" s="18"/>
      <c r="F4" s="18"/>
      <c r="G4" s="18"/>
      <c r="H4" s="18"/>
      <c r="I4" s="18"/>
      <c r="J4" s="18"/>
    </row>
    <row r="5" spans="3:12" x14ac:dyDescent="0.25">
      <c r="D5" s="3">
        <v>2000</v>
      </c>
      <c r="E5" s="3"/>
      <c r="F5" s="3"/>
      <c r="G5" s="19"/>
      <c r="H5" s="3">
        <v>2010</v>
      </c>
      <c r="I5" s="3"/>
      <c r="J5" s="3"/>
    </row>
    <row r="6" spans="3:12" ht="45" x14ac:dyDescent="0.25">
      <c r="C6" s="11"/>
      <c r="D6" s="78" t="s">
        <v>88</v>
      </c>
      <c r="E6" s="78" t="s">
        <v>89</v>
      </c>
      <c r="F6" s="78" t="s">
        <v>90</v>
      </c>
      <c r="G6" s="6"/>
      <c r="H6" s="78" t="s">
        <v>88</v>
      </c>
      <c r="I6" s="78" t="s">
        <v>89</v>
      </c>
      <c r="J6" s="78" t="s">
        <v>90</v>
      </c>
    </row>
    <row r="7" spans="3:12" x14ac:dyDescent="0.25">
      <c r="C7" t="s">
        <v>95</v>
      </c>
      <c r="D7" s="79">
        <v>34488.199999999997</v>
      </c>
      <c r="E7" s="79">
        <v>2298.1999999999998</v>
      </c>
      <c r="F7" s="80">
        <v>6.25</v>
      </c>
      <c r="H7" s="79">
        <v>53751.199999999997</v>
      </c>
      <c r="I7" s="79">
        <v>4303.6000000000004</v>
      </c>
      <c r="J7" s="80">
        <v>7.41</v>
      </c>
    </row>
    <row r="8" spans="3:12" x14ac:dyDescent="0.25">
      <c r="C8" t="s">
        <v>25</v>
      </c>
      <c r="D8" s="79">
        <v>7314.855599999999</v>
      </c>
      <c r="E8" s="79">
        <v>473.9229999999996</v>
      </c>
      <c r="F8" s="81">
        <f>E8/(D8+E8)*100</f>
        <v>6.0846895814961242</v>
      </c>
      <c r="G8" s="82"/>
      <c r="H8" s="79">
        <v>13563.7482</v>
      </c>
      <c r="I8" s="79">
        <v>885.45600000000002</v>
      </c>
      <c r="J8" s="83">
        <f>I8/(H8+I8)*100</f>
        <v>6.1280606720195703</v>
      </c>
      <c r="L8" s="76"/>
    </row>
    <row r="9" spans="3:12" x14ac:dyDescent="0.25">
      <c r="C9" t="s">
        <v>26</v>
      </c>
      <c r="D9" s="84">
        <f>D10+D11+D12+D13+D14+D15+D16</f>
        <v>1717.9680000000001</v>
      </c>
      <c r="E9" s="84">
        <f t="shared" ref="E9:I9" si="0">E10+E11+E12+E13+E14+E15+E16</f>
        <v>247.09099999999992</v>
      </c>
      <c r="F9" s="81">
        <f>E9/(D9+E9)*100</f>
        <v>12.574228051167927</v>
      </c>
      <c r="G9" s="85"/>
      <c r="H9" s="84">
        <f t="shared" si="0"/>
        <v>2221.9088000000002</v>
      </c>
      <c r="I9" s="84">
        <f t="shared" si="0"/>
        <v>438.97899999999998</v>
      </c>
      <c r="J9" s="83">
        <f t="shared" ref="J9:J36" si="1">I9/(H9+I9)*100</f>
        <v>16.497463741237041</v>
      </c>
      <c r="L9" s="76"/>
    </row>
    <row r="10" spans="3:12" x14ac:dyDescent="0.25">
      <c r="C10" t="s">
        <v>27</v>
      </c>
      <c r="D10" s="86">
        <v>8.9609999999999985</v>
      </c>
      <c r="E10" s="86">
        <v>8.6619999999999955</v>
      </c>
      <c r="F10" s="81">
        <f t="shared" ref="F10:F17" si="2">E10/(D10+E10)*100</f>
        <v>49.151676786018264</v>
      </c>
      <c r="G10" s="82"/>
      <c r="H10" s="86">
        <v>11.2896</v>
      </c>
      <c r="I10" s="86">
        <v>13.507999999999994</v>
      </c>
      <c r="J10" s="83">
        <f t="shared" si="1"/>
        <v>54.473013517437153</v>
      </c>
    </row>
    <row r="11" spans="3:12" x14ac:dyDescent="0.25">
      <c r="C11" t="s">
        <v>28</v>
      </c>
      <c r="D11" s="86">
        <v>361.66500000000002</v>
      </c>
      <c r="E11" s="86">
        <v>18.471999999999998</v>
      </c>
      <c r="F11" s="81">
        <f t="shared" si="2"/>
        <v>4.8593007257909644</v>
      </c>
      <c r="G11" s="82"/>
      <c r="H11" s="86">
        <v>581.09140000000002</v>
      </c>
      <c r="I11" s="86">
        <v>30.286000000000008</v>
      </c>
      <c r="J11" s="83">
        <f t="shared" si="1"/>
        <v>4.953732342739527</v>
      </c>
    </row>
    <row r="12" spans="3:12" x14ac:dyDescent="0.25">
      <c r="C12" t="s">
        <v>29</v>
      </c>
      <c r="D12" s="87">
        <v>358.07099999999997</v>
      </c>
      <c r="E12" s="87">
        <v>64.340000000000018</v>
      </c>
      <c r="F12" s="81">
        <f t="shared" si="2"/>
        <v>15.231610919223225</v>
      </c>
      <c r="G12" s="82"/>
      <c r="H12" s="87">
        <v>281.21039999999999</v>
      </c>
      <c r="I12" s="87">
        <v>128.77999999999992</v>
      </c>
      <c r="J12" s="83">
        <f t="shared" si="1"/>
        <v>31.410491562729259</v>
      </c>
    </row>
    <row r="13" spans="3:12" x14ac:dyDescent="0.25">
      <c r="C13" s="21" t="s">
        <v>91</v>
      </c>
      <c r="D13" s="88">
        <v>174.83199999999997</v>
      </c>
      <c r="E13" s="88">
        <v>40.564999999999984</v>
      </c>
      <c r="F13" s="89">
        <f t="shared" si="2"/>
        <v>18.832667121640505</v>
      </c>
      <c r="G13" s="21"/>
      <c r="H13" s="88">
        <v>207.5</v>
      </c>
      <c r="I13" s="88">
        <v>79.556000000000012</v>
      </c>
      <c r="J13" s="83">
        <f t="shared" si="1"/>
        <v>27.714452929045201</v>
      </c>
    </row>
    <row r="14" spans="3:12" x14ac:dyDescent="0.25">
      <c r="C14" t="s">
        <v>31</v>
      </c>
      <c r="D14" s="87">
        <v>166.56350000000003</v>
      </c>
      <c r="E14" s="87">
        <v>29.146000000000008</v>
      </c>
      <c r="F14" s="81">
        <f t="shared" si="2"/>
        <v>14.892480947526821</v>
      </c>
      <c r="G14" s="82"/>
      <c r="H14" s="87">
        <v>180.07980000000001</v>
      </c>
      <c r="I14" s="87">
        <v>59.755000000000003</v>
      </c>
      <c r="J14" s="83">
        <f t="shared" si="1"/>
        <v>24.915066537466622</v>
      </c>
    </row>
    <row r="15" spans="3:12" x14ac:dyDescent="0.25">
      <c r="C15" t="s">
        <v>32</v>
      </c>
      <c r="D15" s="87">
        <v>273.41250000000002</v>
      </c>
      <c r="E15" s="87">
        <v>39.91599999999999</v>
      </c>
      <c r="F15" s="81">
        <f t="shared" si="2"/>
        <v>12.739345447349981</v>
      </c>
      <c r="G15" s="82"/>
      <c r="H15" s="87">
        <v>410.50400000000002</v>
      </c>
      <c r="I15" s="87">
        <v>69.316999999999993</v>
      </c>
      <c r="J15" s="83">
        <f t="shared" si="1"/>
        <v>14.446428980807424</v>
      </c>
    </row>
    <row r="16" spans="3:12" x14ac:dyDescent="0.25">
      <c r="C16" t="s">
        <v>33</v>
      </c>
      <c r="D16" s="87">
        <v>374.46299999999997</v>
      </c>
      <c r="E16" s="87">
        <v>45.989999999999924</v>
      </c>
      <c r="F16" s="81">
        <f t="shared" si="2"/>
        <v>10.938202367446525</v>
      </c>
      <c r="G16" s="82"/>
      <c r="H16" s="87">
        <v>550.23359999999991</v>
      </c>
      <c r="I16" s="87">
        <v>57.777000000000022</v>
      </c>
      <c r="J16" s="83">
        <f t="shared" si="1"/>
        <v>9.5026303817729545</v>
      </c>
    </row>
    <row r="17" spans="3:10" x14ac:dyDescent="0.25">
      <c r="C17" t="s">
        <v>34</v>
      </c>
      <c r="D17" s="87">
        <v>1681.5</v>
      </c>
      <c r="E17" s="87">
        <v>770.6</v>
      </c>
      <c r="F17" s="81">
        <f t="shared" si="2"/>
        <v>31.42612454630725</v>
      </c>
      <c r="G17" s="82"/>
      <c r="H17" s="87">
        <v>2811.1</v>
      </c>
      <c r="I17" s="87">
        <v>1229.3</v>
      </c>
      <c r="J17" s="83">
        <f>I17/(H17+I17)*100</f>
        <v>30.425205425205426</v>
      </c>
    </row>
    <row r="18" spans="3:10" x14ac:dyDescent="0.25">
      <c r="C18" t="s">
        <v>37</v>
      </c>
      <c r="D18" s="86">
        <v>2.3210000000000002</v>
      </c>
      <c r="E18" s="86">
        <v>23.243000000000006</v>
      </c>
      <c r="F18" s="81">
        <f>E18/(D18+E18)*100</f>
        <v>90.920826161790018</v>
      </c>
      <c r="G18" s="82"/>
      <c r="H18" s="86">
        <v>10.4175</v>
      </c>
      <c r="I18" s="86">
        <v>30.144999999999975</v>
      </c>
      <c r="J18" s="83">
        <f t="shared" si="1"/>
        <v>74.317411402157148</v>
      </c>
    </row>
    <row r="19" spans="3:10" x14ac:dyDescent="0.25">
      <c r="C19" t="s">
        <v>38</v>
      </c>
      <c r="D19" s="86">
        <v>703.43420000000003</v>
      </c>
      <c r="E19" s="86">
        <v>221.05099999999976</v>
      </c>
      <c r="F19" s="81">
        <f>E19/(D19+E19)*100</f>
        <v>23.910712686368566</v>
      </c>
      <c r="G19" s="82"/>
      <c r="H19" s="86">
        <v>1810.1470000000002</v>
      </c>
      <c r="I19" s="86">
        <v>341.52499999999992</v>
      </c>
      <c r="J19" s="83">
        <f t="shared" si="1"/>
        <v>15.872540052573065</v>
      </c>
    </row>
    <row r="20" spans="3:10" x14ac:dyDescent="0.25">
      <c r="C20" t="s">
        <v>40</v>
      </c>
      <c r="D20" s="87">
        <v>674.70529999999997</v>
      </c>
      <c r="E20" s="87">
        <v>85.667999999999978</v>
      </c>
      <c r="F20" s="81">
        <f t="shared" ref="F20:F36" si="3">E20/(D20+E20)*100</f>
        <v>11.266571301227959</v>
      </c>
      <c r="G20" s="82"/>
      <c r="H20" s="87">
        <v>549.15250000000003</v>
      </c>
      <c r="I20" s="87">
        <v>168.34000000000003</v>
      </c>
      <c r="J20" s="83">
        <f t="shared" si="1"/>
        <v>23.462266156092227</v>
      </c>
    </row>
    <row r="21" spans="3:10" x14ac:dyDescent="0.25">
      <c r="C21" t="s">
        <v>42</v>
      </c>
      <c r="D21" s="87">
        <v>0.51600000000000001</v>
      </c>
      <c r="E21" s="87">
        <v>76.01900000000002</v>
      </c>
      <c r="F21" s="81">
        <f t="shared" si="3"/>
        <v>99.325798654210487</v>
      </c>
      <c r="G21" s="82"/>
      <c r="H21" s="87">
        <v>2.2344999999999997</v>
      </c>
      <c r="I21" s="87">
        <v>114.273</v>
      </c>
      <c r="J21" s="83">
        <f t="shared" si="1"/>
        <v>98.082097719030969</v>
      </c>
    </row>
    <row r="22" spans="3:10" x14ac:dyDescent="0.25">
      <c r="C22" t="s">
        <v>43</v>
      </c>
      <c r="D22" s="87">
        <v>36.839399999999998</v>
      </c>
      <c r="E22" s="87">
        <v>92.56400000000005</v>
      </c>
      <c r="F22" s="81">
        <f t="shared" si="3"/>
        <v>71.531350799128944</v>
      </c>
      <c r="G22" s="82"/>
      <c r="H22" s="87">
        <v>53.59</v>
      </c>
      <c r="I22" s="87">
        <v>167.28299999999996</v>
      </c>
      <c r="J22" s="83">
        <f t="shared" si="1"/>
        <v>75.737188339000241</v>
      </c>
    </row>
    <row r="23" spans="3:10" x14ac:dyDescent="0.25">
      <c r="C23" t="s">
        <v>44</v>
      </c>
      <c r="D23" s="87">
        <v>214.17400000000001</v>
      </c>
      <c r="E23" s="87">
        <v>190.71199999999988</v>
      </c>
      <c r="F23" s="81">
        <f>E23/(D23+E23)*100</f>
        <v>47.102641237286527</v>
      </c>
      <c r="G23" s="82"/>
      <c r="H23" s="87">
        <v>283.12199999999996</v>
      </c>
      <c r="I23" s="87">
        <v>292.11700000000002</v>
      </c>
      <c r="J23" s="83">
        <f t="shared" si="1"/>
        <v>50.781848935833629</v>
      </c>
    </row>
    <row r="24" spans="3:10" x14ac:dyDescent="0.25">
      <c r="C24" t="s">
        <v>49</v>
      </c>
      <c r="D24" s="84">
        <v>49.498199999999997</v>
      </c>
      <c r="E24" s="84">
        <v>81.34699999999998</v>
      </c>
      <c r="F24" s="81">
        <f>E24/(D24+E24)*100</f>
        <v>62.170412059441226</v>
      </c>
      <c r="G24" s="90"/>
      <c r="H24" s="84">
        <v>102.44050000000001</v>
      </c>
      <c r="I24" s="84">
        <v>115.57699999999998</v>
      </c>
      <c r="J24" s="83">
        <f t="shared" si="1"/>
        <v>53.012716869058671</v>
      </c>
    </row>
    <row r="25" spans="3:10" x14ac:dyDescent="0.25">
      <c r="C25" t="s">
        <v>50</v>
      </c>
      <c r="D25" s="84">
        <f>D26+D27+D28+D29+D30</f>
        <v>10954.817499999999</v>
      </c>
      <c r="E25" s="84">
        <f t="shared" ref="E25:I25" si="4">E26+E27+E28+E29+E30</f>
        <v>474.20499999999998</v>
      </c>
      <c r="F25" s="81">
        <f>E25/(D25+E25)*100</f>
        <v>4.149129989025746</v>
      </c>
      <c r="G25" s="85"/>
      <c r="H25" s="84">
        <f t="shared" si="4"/>
        <v>15605.171100000001</v>
      </c>
      <c r="I25" s="84">
        <f t="shared" si="4"/>
        <v>1053.4479999999999</v>
      </c>
      <c r="J25" s="83">
        <f t="shared" si="1"/>
        <v>6.3237414438511292</v>
      </c>
    </row>
    <row r="26" spans="3:10" x14ac:dyDescent="0.25">
      <c r="C26" t="s">
        <v>51</v>
      </c>
      <c r="D26" s="86">
        <v>648.22500000000002</v>
      </c>
      <c r="E26" s="86">
        <v>22.578999999999997</v>
      </c>
      <c r="F26" s="81">
        <f t="shared" si="3"/>
        <v>3.3659608469836191</v>
      </c>
      <c r="G26" s="91"/>
      <c r="H26" s="86">
        <v>1338.2320000000002</v>
      </c>
      <c r="I26" s="86">
        <v>63.137000000000008</v>
      </c>
      <c r="J26" s="83">
        <f t="shared" si="1"/>
        <v>4.5053800961773813</v>
      </c>
    </row>
    <row r="27" spans="3:10" x14ac:dyDescent="0.25">
      <c r="C27" t="s">
        <v>52</v>
      </c>
      <c r="D27" s="86">
        <v>2715.4084999999995</v>
      </c>
      <c r="E27" s="86">
        <v>171.7589999999999</v>
      </c>
      <c r="F27" s="81">
        <f t="shared" si="3"/>
        <v>5.9490486783326535</v>
      </c>
      <c r="G27" s="92"/>
      <c r="H27" s="86">
        <v>7155.3209000000006</v>
      </c>
      <c r="I27" s="86">
        <v>374.28600000000012</v>
      </c>
      <c r="J27" s="83">
        <f t="shared" si="1"/>
        <v>4.9708571107477084</v>
      </c>
    </row>
    <row r="28" spans="3:10" x14ac:dyDescent="0.25">
      <c r="C28" t="s">
        <v>53</v>
      </c>
      <c r="D28" s="87">
        <v>1126.0136</v>
      </c>
      <c r="E28" s="87">
        <v>75.649000000000001</v>
      </c>
      <c r="F28" s="81">
        <f t="shared" si="3"/>
        <v>6.2953611105147145</v>
      </c>
      <c r="G28" s="82"/>
      <c r="H28" s="87">
        <v>921.03830000000005</v>
      </c>
      <c r="I28" s="87">
        <v>145.99299999999997</v>
      </c>
      <c r="J28" s="83">
        <f t="shared" si="1"/>
        <v>13.682166586865815</v>
      </c>
    </row>
    <row r="29" spans="3:10" x14ac:dyDescent="0.25">
      <c r="C29" t="s">
        <v>54</v>
      </c>
      <c r="D29" s="87">
        <v>4507.0739999999996</v>
      </c>
      <c r="E29" s="87">
        <v>118.65800000000011</v>
      </c>
      <c r="F29" s="81">
        <f t="shared" si="3"/>
        <v>2.5651723878512658</v>
      </c>
      <c r="G29" s="82"/>
      <c r="H29" s="87">
        <v>3504.8256000000001</v>
      </c>
      <c r="I29" s="87">
        <v>260.31799999999976</v>
      </c>
      <c r="J29" s="83">
        <f t="shared" si="1"/>
        <v>6.9138930053026337</v>
      </c>
    </row>
    <row r="30" spans="3:10" x14ac:dyDescent="0.25">
      <c r="C30" t="s">
        <v>55</v>
      </c>
      <c r="D30" s="87">
        <v>1958.0963999999999</v>
      </c>
      <c r="E30" s="87">
        <v>85.55999999999996</v>
      </c>
      <c r="F30" s="81">
        <f t="shared" si="3"/>
        <v>4.1866137575768594</v>
      </c>
      <c r="G30" s="82"/>
      <c r="H30" s="87">
        <v>2685.7543000000001</v>
      </c>
      <c r="I30" s="87">
        <v>209.71400000000008</v>
      </c>
      <c r="J30" s="83">
        <f t="shared" si="1"/>
        <v>7.2428352954166373</v>
      </c>
    </row>
    <row r="31" spans="3:10" x14ac:dyDescent="0.25">
      <c r="C31" t="s">
        <v>56</v>
      </c>
      <c r="D31" s="84">
        <f>D32+D33+D34+D35+D36</f>
        <v>12819.088299999999</v>
      </c>
      <c r="E31" s="84">
        <f t="shared" ref="E31:I31" si="5">E32+E33+E34+E35+E36</f>
        <v>332.3950000000001</v>
      </c>
      <c r="F31" s="81">
        <f t="shared" si="3"/>
        <v>2.5274335405193429</v>
      </c>
      <c r="G31" s="85"/>
      <c r="H31" s="84">
        <f t="shared" si="5"/>
        <v>19549.304599999996</v>
      </c>
      <c r="I31" s="84">
        <f t="shared" si="5"/>
        <v>696.41100000000006</v>
      </c>
      <c r="J31" s="83">
        <f t="shared" si="1"/>
        <v>3.4397944422374489</v>
      </c>
    </row>
    <row r="32" spans="3:10" x14ac:dyDescent="0.25">
      <c r="C32" t="s">
        <v>57</v>
      </c>
      <c r="D32" s="86">
        <v>2319.1244999999999</v>
      </c>
      <c r="E32" s="86">
        <v>105.21100000000006</v>
      </c>
      <c r="F32" s="81">
        <f t="shared" si="3"/>
        <v>4.339787129297906</v>
      </c>
      <c r="G32" s="91"/>
      <c r="H32" s="86">
        <v>3414.1483999999996</v>
      </c>
      <c r="I32" s="86">
        <v>247.3310000000001</v>
      </c>
      <c r="J32" s="83">
        <f t="shared" si="1"/>
        <v>6.7549471942952923</v>
      </c>
    </row>
    <row r="33" spans="3:10" x14ac:dyDescent="0.25">
      <c r="C33" t="s">
        <v>58</v>
      </c>
      <c r="D33" s="86">
        <v>7769.4789999999994</v>
      </c>
      <c r="E33" s="86">
        <v>140.76399999999995</v>
      </c>
      <c r="F33" s="81">
        <f t="shared" si="3"/>
        <v>1.7795154965530131</v>
      </c>
      <c r="G33" s="92"/>
      <c r="H33" s="86">
        <v>13584.428</v>
      </c>
      <c r="I33" s="86">
        <v>282.18</v>
      </c>
      <c r="J33" s="83">
        <f t="shared" si="1"/>
        <v>2.0349605325253299</v>
      </c>
    </row>
    <row r="34" spans="3:10" x14ac:dyDescent="0.25">
      <c r="C34" s="14" t="s">
        <v>59</v>
      </c>
      <c r="D34" s="86">
        <v>2265.7690000000002</v>
      </c>
      <c r="E34" s="86">
        <v>62.072000000000045</v>
      </c>
      <c r="F34" s="81">
        <f t="shared" si="3"/>
        <v>2.6665051436073184</v>
      </c>
      <c r="G34" s="92"/>
      <c r="H34" s="86">
        <v>1993.8543000000002</v>
      </c>
      <c r="I34" s="86">
        <v>109.04600000000005</v>
      </c>
      <c r="J34" s="83">
        <f t="shared" si="1"/>
        <v>5.1855049904172841</v>
      </c>
    </row>
    <row r="35" spans="3:10" x14ac:dyDescent="0.25">
      <c r="C35" s="14" t="s">
        <v>60</v>
      </c>
      <c r="D35" s="87">
        <v>217.3382</v>
      </c>
      <c r="E35" s="87">
        <v>4.806</v>
      </c>
      <c r="F35" s="81">
        <f t="shared" si="3"/>
        <v>2.1634595906622813</v>
      </c>
      <c r="G35" s="93"/>
      <c r="H35" s="87">
        <v>348.04079999999999</v>
      </c>
      <c r="I35" s="87">
        <v>16.295000000000012</v>
      </c>
      <c r="J35" s="83">
        <f t="shared" si="1"/>
        <v>4.4725223269302692</v>
      </c>
    </row>
    <row r="36" spans="3:10" x14ac:dyDescent="0.25">
      <c r="C36" s="11" t="s">
        <v>61</v>
      </c>
      <c r="D36" s="94">
        <v>247.37759999999997</v>
      </c>
      <c r="E36" s="94">
        <v>19.542000000000002</v>
      </c>
      <c r="F36" s="95">
        <f t="shared" si="3"/>
        <v>7.3213057415041858</v>
      </c>
      <c r="G36" s="96"/>
      <c r="H36" s="94">
        <v>208.8331</v>
      </c>
      <c r="I36" s="97">
        <v>41.558999999999997</v>
      </c>
      <c r="J36" s="98">
        <f t="shared" si="1"/>
        <v>16.597568373762588</v>
      </c>
    </row>
    <row r="37" spans="3:10" x14ac:dyDescent="0.25">
      <c r="C37" s="74" t="s">
        <v>92</v>
      </c>
      <c r="D37" s="74"/>
      <c r="E37" s="74"/>
      <c r="F37" s="74"/>
      <c r="G37" s="74"/>
      <c r="H37" s="74"/>
      <c r="I37" s="74"/>
      <c r="J37" s="74"/>
    </row>
    <row r="38" spans="3:10" x14ac:dyDescent="0.25">
      <c r="C38" s="27" t="s">
        <v>93</v>
      </c>
      <c r="D38" s="27"/>
      <c r="E38" s="27"/>
      <c r="F38" s="27"/>
      <c r="G38" s="27"/>
      <c r="H38" s="27"/>
      <c r="I38" s="27"/>
      <c r="J38" s="27"/>
    </row>
    <row r="39" spans="3:10" x14ac:dyDescent="0.25">
      <c r="C39" s="27" t="s">
        <v>94</v>
      </c>
      <c r="D39" s="27"/>
      <c r="E39" s="27"/>
      <c r="F39" s="27"/>
      <c r="G39" s="27"/>
      <c r="H39" s="27"/>
      <c r="I39" s="27"/>
      <c r="J39" s="27"/>
    </row>
  </sheetData>
  <mergeCells count="6">
    <mergeCell ref="C3:J4"/>
    <mergeCell ref="D5:F5"/>
    <mergeCell ref="H5:J5"/>
    <mergeCell ref="C37:J37"/>
    <mergeCell ref="C38:J38"/>
    <mergeCell ref="C39:J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34"/>
  <sheetViews>
    <sheetView workbookViewId="0">
      <selection activeCell="O31" sqref="O31"/>
    </sheetView>
  </sheetViews>
  <sheetFormatPr baseColWidth="10" defaultRowHeight="15" x14ac:dyDescent="0.25"/>
  <cols>
    <col min="4" max="4" width="18.5703125" customWidth="1"/>
    <col min="5" max="5" width="11.28515625" customWidth="1"/>
    <col min="10" max="10" width="15.42578125" customWidth="1"/>
  </cols>
  <sheetData>
    <row r="3" spans="4:12" x14ac:dyDescent="0.25">
      <c r="D3" s="1" t="s">
        <v>102</v>
      </c>
      <c r="E3" s="1"/>
      <c r="F3" s="1"/>
      <c r="G3" s="1"/>
      <c r="H3" s="1"/>
      <c r="I3" s="1"/>
      <c r="J3" s="1"/>
      <c r="K3" s="1"/>
      <c r="L3" s="1"/>
    </row>
    <row r="4" spans="4:12" x14ac:dyDescent="0.25">
      <c r="D4" s="1"/>
      <c r="E4" s="1"/>
      <c r="F4" s="1"/>
      <c r="G4" s="1"/>
      <c r="H4" s="1"/>
      <c r="I4" s="1"/>
      <c r="J4" s="1"/>
      <c r="K4" s="1"/>
      <c r="L4" s="1"/>
    </row>
    <row r="5" spans="4:12" ht="39" customHeight="1" x14ac:dyDescent="0.25">
      <c r="D5" s="99"/>
      <c r="E5" s="58" t="s">
        <v>4</v>
      </c>
      <c r="F5" s="58" t="s">
        <v>14</v>
      </c>
      <c r="G5" s="58" t="s">
        <v>15</v>
      </c>
      <c r="H5" s="58" t="s">
        <v>16</v>
      </c>
      <c r="I5" s="100" t="s">
        <v>96</v>
      </c>
      <c r="J5" s="100" t="s">
        <v>97</v>
      </c>
      <c r="K5" s="58" t="s">
        <v>17</v>
      </c>
      <c r="L5" s="99" t="s">
        <v>11</v>
      </c>
    </row>
    <row r="6" spans="4:12" ht="15" customHeight="1" x14ac:dyDescent="0.25">
      <c r="D6" s="107">
        <v>2000</v>
      </c>
      <c r="E6" s="107"/>
      <c r="F6" s="107"/>
      <c r="G6" s="107"/>
      <c r="H6" s="107"/>
      <c r="I6" s="107"/>
      <c r="J6" s="107"/>
      <c r="K6" s="107"/>
      <c r="L6" s="107"/>
    </row>
    <row r="7" spans="4:12" x14ac:dyDescent="0.25">
      <c r="D7" t="s">
        <v>4</v>
      </c>
      <c r="E7" s="28">
        <f>SUM(F7:L7)</f>
        <v>17860010.000000015</v>
      </c>
      <c r="F7" s="28">
        <f>F8+F11+F12</f>
        <v>1652823.0000000007</v>
      </c>
      <c r="G7" s="105">
        <f t="shared" ref="G7:L7" si="0">G8+G11+G12</f>
        <v>5933383.0000000047</v>
      </c>
      <c r="H7" s="105">
        <f t="shared" si="0"/>
        <v>6108029.0000000084</v>
      </c>
      <c r="I7" s="105">
        <f t="shared" si="0"/>
        <v>807275.99999999965</v>
      </c>
      <c r="J7" s="105">
        <f t="shared" si="0"/>
        <v>2635326.0000000005</v>
      </c>
      <c r="K7" s="105">
        <f t="shared" si="0"/>
        <v>303591.99999999994</v>
      </c>
      <c r="L7" s="105">
        <f t="shared" si="0"/>
        <v>419581</v>
      </c>
    </row>
    <row r="8" spans="4:12" x14ac:dyDescent="0.25">
      <c r="D8" t="s">
        <v>98</v>
      </c>
      <c r="E8" s="28">
        <f>SUM(F8:L8)</f>
        <v>13220073.000000015</v>
      </c>
      <c r="F8" s="105">
        <f>F9+F10</f>
        <v>1309862.0000000009</v>
      </c>
      <c r="G8" s="106">
        <f t="shared" ref="G8:L8" si="1">G9+G10</f>
        <v>4356655.0000000065</v>
      </c>
      <c r="H8" s="106">
        <f t="shared" si="1"/>
        <v>4452264.0000000084</v>
      </c>
      <c r="I8" s="106">
        <f t="shared" si="1"/>
        <v>596639.99999999977</v>
      </c>
      <c r="J8" s="106">
        <f t="shared" si="1"/>
        <v>1976324</v>
      </c>
      <c r="K8" s="106">
        <f t="shared" si="1"/>
        <v>253733.99999999997</v>
      </c>
      <c r="L8" s="106">
        <f t="shared" si="1"/>
        <v>274594</v>
      </c>
    </row>
    <row r="9" spans="4:12" x14ac:dyDescent="0.25">
      <c r="D9" t="s">
        <v>99</v>
      </c>
      <c r="E9" s="28">
        <v>12433562.00000002</v>
      </c>
      <c r="F9" s="106">
        <v>1196763.0000000012</v>
      </c>
      <c r="G9" s="106">
        <v>4140338.0000000065</v>
      </c>
      <c r="H9" s="106">
        <v>4214909.0000000084</v>
      </c>
      <c r="I9" s="106">
        <v>577539.99999999977</v>
      </c>
      <c r="J9" s="106">
        <v>1866697</v>
      </c>
      <c r="K9" s="106">
        <v>243244.99999999997</v>
      </c>
      <c r="L9" s="106">
        <v>194070.00000000003</v>
      </c>
    </row>
    <row r="10" spans="4:12" x14ac:dyDescent="0.25">
      <c r="D10" t="s">
        <v>100</v>
      </c>
      <c r="E10" s="28">
        <v>786511.00000000105</v>
      </c>
      <c r="F10" s="106">
        <v>113098.99999999988</v>
      </c>
      <c r="G10" s="106">
        <v>216317.00000000023</v>
      </c>
      <c r="H10" s="106">
        <v>237355.00000000032</v>
      </c>
      <c r="I10" s="106">
        <v>19099.999999999996</v>
      </c>
      <c r="J10" s="106">
        <v>109627.00000000012</v>
      </c>
      <c r="K10" s="106">
        <v>10489.000000000002</v>
      </c>
      <c r="L10" s="106">
        <v>80524</v>
      </c>
    </row>
    <row r="11" spans="4:12" x14ac:dyDescent="0.25">
      <c r="D11" t="s">
        <v>101</v>
      </c>
      <c r="E11" s="28">
        <v>4634231.9999999683</v>
      </c>
      <c r="F11" s="106">
        <v>342446.99999999971</v>
      </c>
      <c r="G11" s="106">
        <v>1574488.9999999979</v>
      </c>
      <c r="H11" s="106">
        <v>1653543.0000000002</v>
      </c>
      <c r="I11" s="106">
        <v>210355.99999999991</v>
      </c>
      <c r="J11" s="106">
        <v>658789.00000000047</v>
      </c>
      <c r="K11" s="106">
        <v>49703.999999999978</v>
      </c>
      <c r="L11" s="106">
        <v>144904.00000000003</v>
      </c>
    </row>
    <row r="12" spans="4:12" x14ac:dyDescent="0.25">
      <c r="D12" t="s">
        <v>11</v>
      </c>
      <c r="E12" s="28">
        <v>5705</v>
      </c>
      <c r="F12" s="106">
        <v>514.00000000000011</v>
      </c>
      <c r="G12" s="105">
        <v>2238.9999999999991</v>
      </c>
      <c r="H12" s="105">
        <v>2221.9999999999995</v>
      </c>
      <c r="I12" s="105">
        <v>280.00000000000006</v>
      </c>
      <c r="J12" s="105">
        <v>213.00000000000006</v>
      </c>
      <c r="K12" s="105">
        <v>153.99999999999997</v>
      </c>
      <c r="L12" s="105">
        <v>82.999999999999986</v>
      </c>
    </row>
    <row r="14" spans="4:12" x14ac:dyDescent="0.25">
      <c r="D14" t="s">
        <v>4</v>
      </c>
      <c r="E14" s="101">
        <f>E7/E7*100</f>
        <v>100</v>
      </c>
      <c r="F14" s="101">
        <f t="shared" ref="F14:L14" si="2">F7/F7*100</f>
        <v>100</v>
      </c>
      <c r="G14" s="101">
        <f t="shared" si="2"/>
        <v>100</v>
      </c>
      <c r="H14" s="101">
        <f t="shared" si="2"/>
        <v>100</v>
      </c>
      <c r="I14" s="101">
        <f t="shared" si="2"/>
        <v>100</v>
      </c>
      <c r="J14" s="101">
        <f t="shared" si="2"/>
        <v>100</v>
      </c>
      <c r="K14" s="101">
        <f t="shared" si="2"/>
        <v>100</v>
      </c>
      <c r="L14" s="101">
        <f t="shared" si="2"/>
        <v>100</v>
      </c>
    </row>
    <row r="15" spans="4:12" x14ac:dyDescent="0.25">
      <c r="D15" t="s">
        <v>98</v>
      </c>
      <c r="E15" s="101">
        <f>E8/E7*100</f>
        <v>74.0205240646562</v>
      </c>
      <c r="F15" s="101">
        <f t="shared" ref="F15:L16" si="3">F8/F7*100</f>
        <v>79.249986235670761</v>
      </c>
      <c r="G15" s="101">
        <f t="shared" si="3"/>
        <v>73.426155028252907</v>
      </c>
      <c r="H15" s="101">
        <f t="shared" si="3"/>
        <v>72.8919918356642</v>
      </c>
      <c r="I15" s="101">
        <f t="shared" si="3"/>
        <v>73.907808481857501</v>
      </c>
      <c r="J15" s="101">
        <f t="shared" si="3"/>
        <v>74.993530212201449</v>
      </c>
      <c r="K15" s="101">
        <f t="shared" si="3"/>
        <v>83.577301114653878</v>
      </c>
      <c r="L15" s="101">
        <f t="shared" si="3"/>
        <v>65.444812801342295</v>
      </c>
    </row>
    <row r="16" spans="4:12" x14ac:dyDescent="0.25">
      <c r="D16" t="s">
        <v>99</v>
      </c>
      <c r="E16" s="101">
        <f>E9/E8*100</f>
        <v>94.050630431465905</v>
      </c>
      <c r="F16" s="101">
        <f t="shared" si="3"/>
        <v>91.365578969387641</v>
      </c>
      <c r="G16" s="101">
        <f t="shared" si="3"/>
        <v>95.034791600436591</v>
      </c>
      <c r="H16" s="101">
        <f t="shared" si="3"/>
        <v>94.668892051324903</v>
      </c>
      <c r="I16" s="101">
        <f t="shared" si="3"/>
        <v>96.798739608474122</v>
      </c>
      <c r="J16" s="101">
        <f t="shared" si="3"/>
        <v>94.452984429678537</v>
      </c>
      <c r="K16" s="101">
        <f t="shared" si="3"/>
        <v>95.866143283911498</v>
      </c>
      <c r="L16" s="101">
        <f t="shared" si="3"/>
        <v>70.675251462158684</v>
      </c>
    </row>
    <row r="17" spans="4:15" x14ac:dyDescent="0.25">
      <c r="D17" t="s">
        <v>100</v>
      </c>
      <c r="E17" s="101">
        <f>E10/E8*100</f>
        <v>5.9493695685341539</v>
      </c>
      <c r="F17" s="101">
        <f t="shared" ref="F17:L17" si="4">F10/F8*100</f>
        <v>8.6344210306123692</v>
      </c>
      <c r="G17" s="101">
        <f t="shared" si="4"/>
        <v>4.9652083995634237</v>
      </c>
      <c r="H17" s="101">
        <f t="shared" si="4"/>
        <v>5.3311079486750987</v>
      </c>
      <c r="I17" s="101">
        <f t="shared" si="4"/>
        <v>3.2012603915258788</v>
      </c>
      <c r="J17" s="101">
        <f t="shared" si="4"/>
        <v>5.5470155703214719</v>
      </c>
      <c r="K17" s="101">
        <f t="shared" si="4"/>
        <v>4.1338567160885038</v>
      </c>
      <c r="L17" s="101">
        <f t="shared" si="4"/>
        <v>29.324748537841323</v>
      </c>
    </row>
    <row r="18" spans="4:15" x14ac:dyDescent="0.25">
      <c r="D18" t="s">
        <v>101</v>
      </c>
      <c r="E18" s="101">
        <f>E11/E7*100</f>
        <v>25.947533064091033</v>
      </c>
      <c r="F18" s="101">
        <f t="shared" ref="F18:L18" si="5">F11/F7*100</f>
        <v>20.718915455556921</v>
      </c>
      <c r="G18" s="101">
        <f t="shared" si="5"/>
        <v>26.536109332567893</v>
      </c>
      <c r="H18" s="101">
        <f t="shared" si="5"/>
        <v>27.07162981708171</v>
      </c>
      <c r="I18" s="101">
        <f t="shared" si="5"/>
        <v>26.057506974070826</v>
      </c>
      <c r="J18" s="101">
        <f t="shared" si="5"/>
        <v>24.998387296296563</v>
      </c>
      <c r="K18" s="101">
        <f t="shared" si="5"/>
        <v>16.371972911012143</v>
      </c>
      <c r="L18" s="101">
        <f t="shared" si="5"/>
        <v>34.535405559355645</v>
      </c>
    </row>
    <row r="19" spans="4:15" x14ac:dyDescent="0.25">
      <c r="D19" s="11" t="s">
        <v>11</v>
      </c>
      <c r="E19" s="102">
        <f>E12/E7*100</f>
        <v>3.1942871252591661E-2</v>
      </c>
      <c r="F19" s="102">
        <f t="shared" ref="F19:L19" si="6">F12/F7*100</f>
        <v>3.1098308772324678E-2</v>
      </c>
      <c r="G19" s="102">
        <f t="shared" si="6"/>
        <v>3.773563917920008E-2</v>
      </c>
      <c r="H19" s="102">
        <f t="shared" si="6"/>
        <v>3.6378347254081414E-2</v>
      </c>
      <c r="I19" s="102">
        <f t="shared" si="6"/>
        <v>3.4684544071668197E-2</v>
      </c>
      <c r="J19" s="102">
        <f t="shared" si="6"/>
        <v>8.0824915020001314E-3</v>
      </c>
      <c r="K19" s="102">
        <f t="shared" si="6"/>
        <v>5.0725974333974549E-2</v>
      </c>
      <c r="L19" s="102">
        <f t="shared" si="6"/>
        <v>1.978163930206563E-2</v>
      </c>
    </row>
    <row r="20" spans="4:15" x14ac:dyDescent="0.25">
      <c r="D20" s="103">
        <v>2010</v>
      </c>
      <c r="E20" s="103"/>
      <c r="F20" s="103"/>
      <c r="G20" s="103"/>
      <c r="H20" s="103"/>
      <c r="I20" s="103"/>
      <c r="J20" s="103"/>
      <c r="K20" s="103"/>
      <c r="L20" s="103"/>
    </row>
    <row r="21" spans="4:15" x14ac:dyDescent="0.25">
      <c r="D21" t="s">
        <v>4</v>
      </c>
      <c r="E21" s="28">
        <f>SUM(F21:L21)</f>
        <v>31767367.999999955</v>
      </c>
      <c r="F21" s="28">
        <f>F22+F25+F26</f>
        <v>3143365.9999999944</v>
      </c>
      <c r="G21" s="105">
        <f>G22+G25+G26</f>
        <v>11080350.999999987</v>
      </c>
      <c r="H21" s="105">
        <f>H22+H25+H26</f>
        <v>10828799.999999968</v>
      </c>
      <c r="I21" s="105">
        <f t="shared" ref="I21:L21" si="7">I22+I25+I26</f>
        <v>1156760.9999999995</v>
      </c>
      <c r="J21" s="105">
        <f t="shared" si="7"/>
        <v>4842969.0000000065</v>
      </c>
      <c r="K21" s="105">
        <f t="shared" si="7"/>
        <v>509594</v>
      </c>
      <c r="L21" s="105">
        <f t="shared" si="7"/>
        <v>205527</v>
      </c>
    </row>
    <row r="22" spans="4:15" x14ac:dyDescent="0.25">
      <c r="D22" t="s">
        <v>98</v>
      </c>
      <c r="E22" s="28">
        <f t="shared" ref="E22:E26" si="8">SUM(F22:L22)</f>
        <v>23963261.999999978</v>
      </c>
      <c r="F22" s="105">
        <f>F23+F24</f>
        <v>2466895.9999999963</v>
      </c>
      <c r="G22" s="106">
        <f>G23+G24</f>
        <v>8231982.9999999925</v>
      </c>
      <c r="H22" s="106">
        <f>H23+H24</f>
        <v>7985673.9999999795</v>
      </c>
      <c r="I22" s="106">
        <f t="shared" ref="I22:L22" si="9">I23+I24</f>
        <v>850897.99999999953</v>
      </c>
      <c r="J22" s="106">
        <f t="shared" si="9"/>
        <v>3847445.000000007</v>
      </c>
      <c r="K22" s="106">
        <f t="shared" si="9"/>
        <v>421934.00000000012</v>
      </c>
      <c r="L22" s="106">
        <f t="shared" si="9"/>
        <v>158432</v>
      </c>
    </row>
    <row r="23" spans="4:15" x14ac:dyDescent="0.25">
      <c r="D23" t="s">
        <v>99</v>
      </c>
      <c r="E23" s="28">
        <f t="shared" si="8"/>
        <v>22173631.999999978</v>
      </c>
      <c r="F23" s="106">
        <v>2200469.9999999967</v>
      </c>
      <c r="G23" s="106">
        <v>7684111.9999999935</v>
      </c>
      <c r="H23" s="106">
        <v>7438211.9999999804</v>
      </c>
      <c r="I23" s="106">
        <v>810262.99999999953</v>
      </c>
      <c r="J23" s="106">
        <v>3493063.0000000065</v>
      </c>
      <c r="K23" s="106">
        <v>402625.00000000012</v>
      </c>
      <c r="L23" s="106">
        <v>144887</v>
      </c>
    </row>
    <row r="24" spans="4:15" x14ac:dyDescent="0.25">
      <c r="D24" t="s">
        <v>100</v>
      </c>
      <c r="E24" s="28">
        <f t="shared" si="8"/>
        <v>1789629.9999999986</v>
      </c>
      <c r="F24" s="106">
        <v>266425.99999999977</v>
      </c>
      <c r="G24" s="106">
        <v>547870.99999999953</v>
      </c>
      <c r="H24" s="106">
        <v>547461.99999999895</v>
      </c>
      <c r="I24" s="106">
        <v>40635.000000000015</v>
      </c>
      <c r="J24" s="106">
        <v>354382.00000000041</v>
      </c>
      <c r="K24" s="106">
        <v>19308.999999999993</v>
      </c>
      <c r="L24" s="106">
        <v>13545</v>
      </c>
    </row>
    <row r="25" spans="4:15" x14ac:dyDescent="0.25">
      <c r="D25" t="s">
        <v>101</v>
      </c>
      <c r="E25" s="28">
        <f t="shared" si="8"/>
        <v>7792899.9999999804</v>
      </c>
      <c r="F25" s="106">
        <v>675973.99999999814</v>
      </c>
      <c r="G25" s="106">
        <v>2842101.9999999939</v>
      </c>
      <c r="H25" s="106">
        <v>2839767.9999999893</v>
      </c>
      <c r="I25" s="106">
        <v>305452</v>
      </c>
      <c r="J25" s="106">
        <v>995213.9999999993</v>
      </c>
      <c r="K25" s="106">
        <v>87294.999999999898</v>
      </c>
      <c r="L25" s="106">
        <v>47095</v>
      </c>
      <c r="O25" s="76"/>
    </row>
    <row r="26" spans="4:15" x14ac:dyDescent="0.25">
      <c r="D26" t="s">
        <v>11</v>
      </c>
      <c r="E26" s="28">
        <f t="shared" si="8"/>
        <v>11205.999999999993</v>
      </c>
      <c r="F26" s="106">
        <v>496.00000000000148</v>
      </c>
      <c r="G26" s="105">
        <v>6265.9999999999973</v>
      </c>
      <c r="H26" s="105">
        <v>3357.9999999999941</v>
      </c>
      <c r="I26" s="105">
        <v>411.00000000000017</v>
      </c>
      <c r="J26" s="105">
        <v>309.99999999999972</v>
      </c>
      <c r="K26" s="105">
        <v>365.00000000000023</v>
      </c>
      <c r="L26" s="105">
        <v>0</v>
      </c>
    </row>
    <row r="27" spans="4:15" x14ac:dyDescent="0.25">
      <c r="O27" s="76"/>
    </row>
    <row r="28" spans="4:15" x14ac:dyDescent="0.25">
      <c r="D28" t="s">
        <v>4</v>
      </c>
      <c r="E28" s="104">
        <f>E29+E32+E33</f>
        <v>100.00000000000001</v>
      </c>
      <c r="F28" s="104">
        <f t="shared" ref="F28:L28" si="10">F29+F32+F33</f>
        <v>100</v>
      </c>
      <c r="G28" s="104">
        <f t="shared" si="10"/>
        <v>100</v>
      </c>
      <c r="H28" s="104">
        <f t="shared" si="10"/>
        <v>100.00000000000001</v>
      </c>
      <c r="I28" s="104">
        <f t="shared" si="10"/>
        <v>100</v>
      </c>
      <c r="J28" s="104">
        <f t="shared" si="10"/>
        <v>100</v>
      </c>
      <c r="K28" s="104">
        <f t="shared" si="10"/>
        <v>100.00000000000001</v>
      </c>
      <c r="L28" s="104">
        <f t="shared" si="10"/>
        <v>100</v>
      </c>
    </row>
    <row r="29" spans="4:15" x14ac:dyDescent="0.25">
      <c r="D29" t="s">
        <v>98</v>
      </c>
      <c r="E29" s="104">
        <f>E22/E21*100</f>
        <v>75.433576996369396</v>
      </c>
      <c r="F29" s="104">
        <f t="shared" ref="F29:L30" si="11">F22/F21*100</f>
        <v>78.479438919934893</v>
      </c>
      <c r="G29" s="104">
        <f t="shared" si="11"/>
        <v>74.293521929043607</v>
      </c>
      <c r="H29" s="104">
        <f t="shared" si="11"/>
        <v>73.744773197399553</v>
      </c>
      <c r="I29" s="104">
        <f t="shared" si="11"/>
        <v>73.558669422637863</v>
      </c>
      <c r="J29" s="104">
        <f t="shared" si="11"/>
        <v>79.443932017735435</v>
      </c>
      <c r="K29" s="104">
        <f t="shared" si="11"/>
        <v>82.798070620925699</v>
      </c>
      <c r="L29" s="104">
        <f t="shared" si="11"/>
        <v>77.085735694093714</v>
      </c>
    </row>
    <row r="30" spans="4:15" x14ac:dyDescent="0.25">
      <c r="D30" t="s">
        <v>99</v>
      </c>
      <c r="E30" s="104">
        <f>E23/E22*100</f>
        <v>92.531776349981072</v>
      </c>
      <c r="F30" s="104">
        <f t="shared" si="11"/>
        <v>89.199950058697254</v>
      </c>
      <c r="G30" s="104">
        <f t="shared" si="11"/>
        <v>93.344604817575544</v>
      </c>
      <c r="H30" s="104">
        <f t="shared" si="11"/>
        <v>93.144448421009912</v>
      </c>
      <c r="I30" s="104">
        <f t="shared" si="11"/>
        <v>95.224456985443609</v>
      </c>
      <c r="J30" s="104">
        <f t="shared" si="11"/>
        <v>90.789160078961501</v>
      </c>
      <c r="K30" s="104">
        <f t="shared" si="11"/>
        <v>95.423691857020302</v>
      </c>
      <c r="L30" s="104">
        <f t="shared" si="11"/>
        <v>91.450590789739451</v>
      </c>
      <c r="O30" s="76"/>
    </row>
    <row r="31" spans="4:15" x14ac:dyDescent="0.25">
      <c r="D31" t="s">
        <v>100</v>
      </c>
      <c r="E31" s="104">
        <f>E24/E22*100</f>
        <v>7.4682236500189347</v>
      </c>
      <c r="F31" s="104">
        <f t="shared" ref="F31:L31" si="12">F24/F22*100</f>
        <v>10.800049941302762</v>
      </c>
      <c r="G31" s="104">
        <f t="shared" si="12"/>
        <v>6.6553951824244537</v>
      </c>
      <c r="H31" s="104">
        <f t="shared" si="12"/>
        <v>6.8555515789900809</v>
      </c>
      <c r="I31" s="104">
        <f t="shared" si="12"/>
        <v>4.7755430145563906</v>
      </c>
      <c r="J31" s="104">
        <f t="shared" si="12"/>
        <v>9.2108399210385006</v>
      </c>
      <c r="K31" s="104">
        <f t="shared" si="12"/>
        <v>4.5763081429797046</v>
      </c>
      <c r="L31" s="104">
        <f t="shared" si="12"/>
        <v>8.5494092102605528</v>
      </c>
      <c r="O31" s="76"/>
    </row>
    <row r="32" spans="4:15" x14ac:dyDescent="0.25">
      <c r="D32" t="s">
        <v>101</v>
      </c>
      <c r="E32" s="104">
        <f>E25/E21*100</f>
        <v>24.531147811804839</v>
      </c>
      <c r="F32" s="104">
        <f t="shared" ref="F32:L32" si="13">F25/F21*100</f>
        <v>21.504781816689476</v>
      </c>
      <c r="G32" s="104">
        <f t="shared" si="13"/>
        <v>25.649927515834086</v>
      </c>
      <c r="H32" s="104">
        <f t="shared" si="13"/>
        <v>26.224216903073266</v>
      </c>
      <c r="I32" s="104">
        <f t="shared" si="13"/>
        <v>26.405800333863272</v>
      </c>
      <c r="J32" s="104">
        <f t="shared" si="13"/>
        <v>20.549666950170401</v>
      </c>
      <c r="K32" s="104">
        <f t="shared" si="13"/>
        <v>17.130303731990544</v>
      </c>
      <c r="L32" s="104">
        <f t="shared" si="13"/>
        <v>22.914264305906279</v>
      </c>
    </row>
    <row r="33" spans="4:12" x14ac:dyDescent="0.25">
      <c r="D33" s="11" t="s">
        <v>11</v>
      </c>
      <c r="E33" s="102">
        <f>E26/E21*100</f>
        <v>3.5275191825775452E-2</v>
      </c>
      <c r="F33" s="102">
        <f t="shared" ref="F33:L33" si="14">F26/F21*100</f>
        <v>1.5779263375629893E-2</v>
      </c>
      <c r="G33" s="102">
        <f t="shared" si="14"/>
        <v>5.6550555122306188E-2</v>
      </c>
      <c r="H33" s="102">
        <f t="shared" si="14"/>
        <v>3.1009899527186798E-2</v>
      </c>
      <c r="I33" s="102">
        <f t="shared" si="14"/>
        <v>3.5530243498873175E-2</v>
      </c>
      <c r="J33" s="102">
        <f t="shared" si="14"/>
        <v>6.4010320941554509E-3</v>
      </c>
      <c r="K33" s="102">
        <f t="shared" si="14"/>
        <v>7.1625647083756919E-2</v>
      </c>
      <c r="L33" s="102">
        <f t="shared" si="14"/>
        <v>0</v>
      </c>
    </row>
    <row r="34" spans="4:12" x14ac:dyDescent="0.25">
      <c r="D34" s="75" t="s">
        <v>103</v>
      </c>
      <c r="E34" s="75"/>
      <c r="F34" s="75"/>
      <c r="G34" s="75"/>
      <c r="H34" s="75"/>
      <c r="I34" s="75"/>
      <c r="J34" s="75"/>
      <c r="K34" s="75"/>
      <c r="L34" s="75"/>
    </row>
  </sheetData>
  <mergeCells count="4">
    <mergeCell ref="D3:L4"/>
    <mergeCell ref="D20:L20"/>
    <mergeCell ref="D6:L6"/>
    <mergeCell ref="D34:L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7" workbookViewId="0">
      <selection activeCell="D55" sqref="D55"/>
    </sheetView>
  </sheetViews>
  <sheetFormatPr baseColWidth="10" defaultRowHeight="15.75" x14ac:dyDescent="0.25"/>
  <cols>
    <col min="1" max="2" width="11.42578125" style="108"/>
    <col min="3" max="3" width="26.5703125" style="108" customWidth="1"/>
    <col min="4" max="7" width="11.42578125" style="108"/>
    <col min="8" max="8" width="1.5703125" style="108" customWidth="1"/>
    <col min="9" max="16384" width="11.42578125" style="108"/>
  </cols>
  <sheetData>
    <row r="5" spans="3:12" x14ac:dyDescent="0.25">
      <c r="C5" s="126" t="s">
        <v>142</v>
      </c>
      <c r="D5" s="126"/>
      <c r="E5" s="126"/>
      <c r="F5" s="126"/>
      <c r="G5" s="126"/>
      <c r="H5" s="126"/>
      <c r="I5" s="126"/>
      <c r="J5" s="126"/>
      <c r="K5" s="126"/>
      <c r="L5" s="126"/>
    </row>
    <row r="6" spans="3:12" x14ac:dyDescent="0.25"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3:12" ht="16.5" thickBot="1" x14ac:dyDescent="0.3"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3:12" ht="16.5" thickBot="1" x14ac:dyDescent="0.3">
      <c r="C8" s="109"/>
      <c r="D8" s="117">
        <v>2000</v>
      </c>
      <c r="E8" s="117"/>
      <c r="F8" s="117"/>
      <c r="G8" s="117"/>
      <c r="H8" s="118"/>
      <c r="I8" s="117">
        <v>2010</v>
      </c>
      <c r="J8" s="117"/>
      <c r="K8" s="117"/>
      <c r="L8" s="117"/>
    </row>
    <row r="9" spans="3:12" x14ac:dyDescent="0.25">
      <c r="C9" s="110"/>
      <c r="D9" s="119" t="s">
        <v>98</v>
      </c>
      <c r="E9" s="119" t="s">
        <v>101</v>
      </c>
      <c r="F9" s="120" t="s">
        <v>104</v>
      </c>
      <c r="G9" s="121" t="s">
        <v>106</v>
      </c>
      <c r="H9" s="122"/>
      <c r="I9" s="119" t="s">
        <v>98</v>
      </c>
      <c r="J9" s="119" t="s">
        <v>101</v>
      </c>
      <c r="K9" s="120" t="s">
        <v>104</v>
      </c>
      <c r="L9" s="121" t="s">
        <v>106</v>
      </c>
    </row>
    <row r="10" spans="3:12" ht="16.5" thickBot="1" x14ac:dyDescent="0.3">
      <c r="C10" s="111"/>
      <c r="D10" s="123"/>
      <c r="E10" s="123"/>
      <c r="F10" s="124" t="s">
        <v>105</v>
      </c>
      <c r="G10" s="125"/>
      <c r="H10" s="125"/>
      <c r="I10" s="123"/>
      <c r="J10" s="123"/>
      <c r="K10" s="124" t="s">
        <v>105</v>
      </c>
      <c r="L10" s="125"/>
    </row>
    <row r="11" spans="3:12" x14ac:dyDescent="0.25">
      <c r="C11" s="112" t="s">
        <v>75</v>
      </c>
      <c r="D11" s="115">
        <v>75</v>
      </c>
      <c r="E11" s="115">
        <v>25</v>
      </c>
      <c r="F11" s="115">
        <v>94.5</v>
      </c>
      <c r="G11" s="115">
        <v>5.5</v>
      </c>
      <c r="H11" s="115"/>
      <c r="I11" s="115">
        <v>79.400000000000006</v>
      </c>
      <c r="J11" s="115">
        <v>20.5</v>
      </c>
      <c r="K11" s="115">
        <v>90.8</v>
      </c>
      <c r="L11" s="115">
        <v>9.1999999999999993</v>
      </c>
    </row>
    <row r="12" spans="3:12" x14ac:dyDescent="0.25">
      <c r="C12" s="112" t="s">
        <v>107</v>
      </c>
      <c r="D12" s="115">
        <v>71.400000000000006</v>
      </c>
      <c r="E12" s="115">
        <v>28.6</v>
      </c>
      <c r="F12" s="115">
        <v>94.8</v>
      </c>
      <c r="G12" s="115">
        <v>5.2</v>
      </c>
      <c r="H12" s="115"/>
      <c r="I12" s="115">
        <v>78.900000000000006</v>
      </c>
      <c r="J12" s="115">
        <v>21.1</v>
      </c>
      <c r="K12" s="115">
        <v>93.2</v>
      </c>
      <c r="L12" s="115">
        <v>6.8</v>
      </c>
    </row>
    <row r="13" spans="3:12" x14ac:dyDescent="0.25">
      <c r="C13" s="112" t="s">
        <v>108</v>
      </c>
      <c r="D13" s="115">
        <v>76</v>
      </c>
      <c r="E13" s="115">
        <v>24</v>
      </c>
      <c r="F13" s="115">
        <v>95</v>
      </c>
      <c r="G13" s="115">
        <v>5</v>
      </c>
      <c r="H13" s="115"/>
      <c r="I13" s="115">
        <v>80.8</v>
      </c>
      <c r="J13" s="115">
        <v>19.2</v>
      </c>
      <c r="K13" s="115">
        <v>92.8</v>
      </c>
      <c r="L13" s="115">
        <v>7.2</v>
      </c>
    </row>
    <row r="14" spans="3:12" x14ac:dyDescent="0.25">
      <c r="C14" s="112" t="s">
        <v>109</v>
      </c>
      <c r="D14" s="115">
        <v>82</v>
      </c>
      <c r="E14" s="115">
        <v>18</v>
      </c>
      <c r="F14" s="115">
        <v>94.3</v>
      </c>
      <c r="G14" s="115">
        <v>5.7</v>
      </c>
      <c r="H14" s="115"/>
      <c r="I14" s="115">
        <v>79.599999999999994</v>
      </c>
      <c r="J14" s="115">
        <v>20.399999999999999</v>
      </c>
      <c r="K14" s="115">
        <v>94.2</v>
      </c>
      <c r="L14" s="115">
        <v>5.8</v>
      </c>
    </row>
    <row r="15" spans="3:12" x14ac:dyDescent="0.25">
      <c r="C15" s="112" t="s">
        <v>110</v>
      </c>
      <c r="D15" s="115">
        <v>74.2</v>
      </c>
      <c r="E15" s="115">
        <v>25.7</v>
      </c>
      <c r="F15" s="115">
        <v>96.2</v>
      </c>
      <c r="G15" s="115">
        <v>3.8</v>
      </c>
      <c r="H15" s="115"/>
      <c r="I15" s="115">
        <v>76.7</v>
      </c>
      <c r="J15" s="115">
        <v>23.3</v>
      </c>
      <c r="K15" s="115">
        <v>93.7</v>
      </c>
      <c r="L15" s="115">
        <v>6.3</v>
      </c>
    </row>
    <row r="16" spans="3:12" x14ac:dyDescent="0.25">
      <c r="C16" s="112" t="s">
        <v>111</v>
      </c>
      <c r="D16" s="115">
        <v>77.099999999999994</v>
      </c>
      <c r="E16" s="115">
        <v>22.9</v>
      </c>
      <c r="F16" s="115">
        <v>94.3</v>
      </c>
      <c r="G16" s="115">
        <v>5.7</v>
      </c>
      <c r="H16" s="115"/>
      <c r="I16" s="115">
        <v>83.9</v>
      </c>
      <c r="J16" s="115">
        <v>16.100000000000001</v>
      </c>
      <c r="K16" s="115">
        <v>92.9</v>
      </c>
      <c r="L16" s="115">
        <v>7.1</v>
      </c>
    </row>
    <row r="17" spans="3:12" x14ac:dyDescent="0.25">
      <c r="C17" s="112" t="s">
        <v>112</v>
      </c>
      <c r="D17" s="115">
        <v>74.3</v>
      </c>
      <c r="E17" s="115">
        <v>25.7</v>
      </c>
      <c r="F17" s="115">
        <v>94.6</v>
      </c>
      <c r="G17" s="115">
        <v>5.4</v>
      </c>
      <c r="H17" s="115"/>
      <c r="I17" s="115">
        <v>81.900000000000006</v>
      </c>
      <c r="J17" s="115">
        <v>18</v>
      </c>
      <c r="K17" s="115">
        <v>93.3</v>
      </c>
      <c r="L17" s="115">
        <v>6.7</v>
      </c>
    </row>
    <row r="18" spans="3:12" x14ac:dyDescent="0.25">
      <c r="C18" s="112" t="s">
        <v>113</v>
      </c>
      <c r="D18" s="115">
        <v>74.5</v>
      </c>
      <c r="E18" s="115">
        <v>25.5</v>
      </c>
      <c r="F18" s="115">
        <v>94.5</v>
      </c>
      <c r="G18" s="115">
        <v>5.5</v>
      </c>
      <c r="H18" s="115"/>
      <c r="I18" s="115">
        <v>80</v>
      </c>
      <c r="J18" s="115">
        <v>20</v>
      </c>
      <c r="K18" s="115">
        <v>91.6</v>
      </c>
      <c r="L18" s="115">
        <v>8.4</v>
      </c>
    </row>
    <row r="19" spans="3:12" x14ac:dyDescent="0.25">
      <c r="C19" s="112" t="s">
        <v>114</v>
      </c>
      <c r="D19" s="115">
        <v>74.599999999999994</v>
      </c>
      <c r="E19" s="115">
        <v>25.4</v>
      </c>
      <c r="F19" s="115">
        <v>94.8</v>
      </c>
      <c r="G19" s="115">
        <v>5.2</v>
      </c>
      <c r="H19" s="115"/>
      <c r="I19" s="115">
        <v>80.900000000000006</v>
      </c>
      <c r="J19" s="115">
        <v>19.100000000000001</v>
      </c>
      <c r="K19" s="115">
        <v>91.7</v>
      </c>
      <c r="L19" s="115">
        <v>8.3000000000000007</v>
      </c>
    </row>
    <row r="20" spans="3:12" x14ac:dyDescent="0.25">
      <c r="C20" s="112" t="s">
        <v>115</v>
      </c>
      <c r="D20" s="115">
        <v>77.400000000000006</v>
      </c>
      <c r="E20" s="115">
        <v>22.6</v>
      </c>
      <c r="F20" s="115">
        <v>96.7</v>
      </c>
      <c r="G20" s="115">
        <v>3.3</v>
      </c>
      <c r="H20" s="115"/>
      <c r="I20" s="115">
        <v>75.5</v>
      </c>
      <c r="J20" s="115">
        <v>24.5</v>
      </c>
      <c r="K20" s="115">
        <v>93.7</v>
      </c>
      <c r="L20" s="115">
        <v>6.3</v>
      </c>
    </row>
    <row r="21" spans="3:12" x14ac:dyDescent="0.25">
      <c r="C21" s="112" t="s">
        <v>116</v>
      </c>
      <c r="D21" s="115">
        <v>77.2</v>
      </c>
      <c r="E21" s="115">
        <v>22.8</v>
      </c>
      <c r="F21" s="115">
        <v>94.9</v>
      </c>
      <c r="G21" s="115">
        <v>5.0999999999999996</v>
      </c>
      <c r="H21" s="115"/>
      <c r="I21" s="115">
        <v>79</v>
      </c>
      <c r="J21" s="115">
        <v>21</v>
      </c>
      <c r="K21" s="115">
        <v>91.7</v>
      </c>
      <c r="L21" s="115">
        <v>8.3000000000000007</v>
      </c>
    </row>
    <row r="22" spans="3:12" x14ac:dyDescent="0.25">
      <c r="C22" s="112" t="s">
        <v>117</v>
      </c>
      <c r="D22" s="115">
        <v>83.5</v>
      </c>
      <c r="E22" s="115">
        <v>16.5</v>
      </c>
      <c r="F22" s="115">
        <v>96.1</v>
      </c>
      <c r="G22" s="115">
        <v>3.9</v>
      </c>
      <c r="H22" s="115"/>
      <c r="I22" s="115">
        <v>77.8</v>
      </c>
      <c r="J22" s="115">
        <v>22.2</v>
      </c>
      <c r="K22" s="115">
        <v>95.1</v>
      </c>
      <c r="L22" s="115">
        <v>4.9000000000000004</v>
      </c>
    </row>
    <row r="23" spans="3:12" x14ac:dyDescent="0.25">
      <c r="C23" s="112" t="s">
        <v>118</v>
      </c>
      <c r="D23" s="115">
        <v>76.5</v>
      </c>
      <c r="E23" s="115">
        <v>23.5</v>
      </c>
      <c r="F23" s="115">
        <v>95.4</v>
      </c>
      <c r="G23" s="115">
        <v>4.5999999999999996</v>
      </c>
      <c r="H23" s="115"/>
      <c r="I23" s="115">
        <v>83.3</v>
      </c>
      <c r="J23" s="115">
        <v>16.7</v>
      </c>
      <c r="K23" s="115">
        <v>94.2</v>
      </c>
      <c r="L23" s="115">
        <v>5.8</v>
      </c>
    </row>
    <row r="24" spans="3:12" x14ac:dyDescent="0.25">
      <c r="C24" s="112" t="s">
        <v>119</v>
      </c>
      <c r="D24" s="115">
        <v>78.400000000000006</v>
      </c>
      <c r="E24" s="115">
        <v>21.6</v>
      </c>
      <c r="F24" s="115">
        <v>96</v>
      </c>
      <c r="G24" s="115">
        <v>4</v>
      </c>
      <c r="H24" s="115"/>
      <c r="I24" s="115">
        <v>71.8</v>
      </c>
      <c r="J24" s="115">
        <v>28.2</v>
      </c>
      <c r="K24" s="115">
        <v>93.8</v>
      </c>
      <c r="L24" s="115">
        <v>6.2</v>
      </c>
    </row>
    <row r="25" spans="3:12" x14ac:dyDescent="0.25">
      <c r="C25" s="112" t="s">
        <v>120</v>
      </c>
      <c r="D25" s="115">
        <v>69.599999999999994</v>
      </c>
      <c r="E25" s="115">
        <v>30.3</v>
      </c>
      <c r="F25" s="115">
        <v>94.8</v>
      </c>
      <c r="G25" s="115">
        <v>5.2</v>
      </c>
      <c r="H25" s="115"/>
      <c r="I25" s="115">
        <v>74.400000000000006</v>
      </c>
      <c r="J25" s="115">
        <v>25.6</v>
      </c>
      <c r="K25" s="115">
        <v>89.9</v>
      </c>
      <c r="L25" s="115">
        <v>10.1</v>
      </c>
    </row>
    <row r="26" spans="3:12" x14ac:dyDescent="0.25">
      <c r="C26" s="112" t="s">
        <v>121</v>
      </c>
      <c r="D26" s="115">
        <v>82.5</v>
      </c>
      <c r="E26" s="115">
        <v>17.5</v>
      </c>
      <c r="F26" s="115">
        <v>93.6</v>
      </c>
      <c r="G26" s="115">
        <v>6.4</v>
      </c>
      <c r="H26" s="115"/>
      <c r="I26" s="115">
        <v>82.6</v>
      </c>
      <c r="J26" s="115">
        <v>17.399999999999999</v>
      </c>
      <c r="K26" s="115">
        <v>91.6</v>
      </c>
      <c r="L26" s="115">
        <v>8.4</v>
      </c>
    </row>
    <row r="27" spans="3:12" x14ac:dyDescent="0.25">
      <c r="C27" s="112" t="s">
        <v>122</v>
      </c>
      <c r="D27" s="115">
        <v>73.599999999999994</v>
      </c>
      <c r="E27" s="115">
        <v>26.4</v>
      </c>
      <c r="F27" s="115">
        <v>92.8</v>
      </c>
      <c r="G27" s="115">
        <v>7.2</v>
      </c>
      <c r="H27" s="115"/>
      <c r="I27" s="115">
        <v>81.900000000000006</v>
      </c>
      <c r="J27" s="115">
        <v>18.100000000000001</v>
      </c>
      <c r="K27" s="115">
        <v>89.6</v>
      </c>
      <c r="L27" s="115">
        <v>10.4</v>
      </c>
    </row>
    <row r="28" spans="3:12" x14ac:dyDescent="0.25">
      <c r="C28" s="112" t="s">
        <v>123</v>
      </c>
      <c r="D28" s="115">
        <v>81.8</v>
      </c>
      <c r="E28" s="115">
        <v>18.2</v>
      </c>
      <c r="F28" s="115">
        <v>95.3</v>
      </c>
      <c r="G28" s="115">
        <v>4.7</v>
      </c>
      <c r="H28" s="115"/>
      <c r="I28" s="115">
        <v>77</v>
      </c>
      <c r="J28" s="115">
        <v>23</v>
      </c>
      <c r="K28" s="115">
        <v>93.7</v>
      </c>
      <c r="L28" s="115">
        <v>6.3</v>
      </c>
    </row>
    <row r="29" spans="3:12" x14ac:dyDescent="0.25">
      <c r="C29" s="112" t="s">
        <v>124</v>
      </c>
      <c r="D29" s="115">
        <v>82.4</v>
      </c>
      <c r="E29" s="115">
        <v>17.600000000000001</v>
      </c>
      <c r="F29" s="115">
        <v>96</v>
      </c>
      <c r="G29" s="115">
        <v>4</v>
      </c>
      <c r="H29" s="115"/>
      <c r="I29" s="115">
        <v>80</v>
      </c>
      <c r="J29" s="115">
        <v>20</v>
      </c>
      <c r="K29" s="115">
        <v>94.2</v>
      </c>
      <c r="L29" s="115">
        <v>5.8</v>
      </c>
    </row>
    <row r="30" spans="3:12" x14ac:dyDescent="0.25">
      <c r="C30" s="112" t="s">
        <v>125</v>
      </c>
      <c r="D30" s="115">
        <v>78.3</v>
      </c>
      <c r="E30" s="115">
        <v>21.7</v>
      </c>
      <c r="F30" s="115">
        <v>93.4</v>
      </c>
      <c r="G30" s="115">
        <v>6.6</v>
      </c>
      <c r="H30" s="115"/>
      <c r="I30" s="115">
        <v>82.7</v>
      </c>
      <c r="J30" s="115">
        <v>17.3</v>
      </c>
      <c r="K30" s="115">
        <v>90.4</v>
      </c>
      <c r="L30" s="115">
        <v>9.6</v>
      </c>
    </row>
    <row r="31" spans="3:12" x14ac:dyDescent="0.25">
      <c r="C31" s="112" t="s">
        <v>126</v>
      </c>
      <c r="D31" s="115">
        <v>82.5</v>
      </c>
      <c r="E31" s="115">
        <v>17.5</v>
      </c>
      <c r="F31" s="115">
        <v>95.7</v>
      </c>
      <c r="G31" s="115">
        <v>4.3</v>
      </c>
      <c r="H31" s="115"/>
      <c r="I31" s="115">
        <v>81.400000000000006</v>
      </c>
      <c r="J31" s="115">
        <v>18.600000000000001</v>
      </c>
      <c r="K31" s="115">
        <v>92.9</v>
      </c>
      <c r="L31" s="115">
        <v>7.1</v>
      </c>
    </row>
    <row r="32" spans="3:12" x14ac:dyDescent="0.25">
      <c r="C32" s="112" t="s">
        <v>127</v>
      </c>
      <c r="D32" s="115">
        <v>81.3</v>
      </c>
      <c r="E32" s="115">
        <v>18.7</v>
      </c>
      <c r="F32" s="115">
        <v>95.8</v>
      </c>
      <c r="G32" s="115">
        <v>4.2</v>
      </c>
      <c r="H32" s="115"/>
      <c r="I32" s="115">
        <v>78.7</v>
      </c>
      <c r="J32" s="115">
        <v>21.3</v>
      </c>
      <c r="K32" s="115">
        <v>93.4</v>
      </c>
      <c r="L32" s="115">
        <v>6.6</v>
      </c>
    </row>
    <row r="33" spans="3:12" x14ac:dyDescent="0.25">
      <c r="C33" s="112" t="s">
        <v>128</v>
      </c>
      <c r="D33" s="115">
        <v>78.400000000000006</v>
      </c>
      <c r="E33" s="115">
        <v>21.6</v>
      </c>
      <c r="F33" s="115">
        <v>94.5</v>
      </c>
      <c r="G33" s="115">
        <v>5.5</v>
      </c>
      <c r="H33" s="115"/>
      <c r="I33" s="115">
        <v>78.400000000000006</v>
      </c>
      <c r="J33" s="115">
        <v>21.6</v>
      </c>
      <c r="K33" s="115">
        <v>91.2</v>
      </c>
      <c r="L33" s="115">
        <v>8.8000000000000007</v>
      </c>
    </row>
    <row r="34" spans="3:12" x14ac:dyDescent="0.25">
      <c r="C34" s="112" t="s">
        <v>129</v>
      </c>
      <c r="D34" s="115">
        <v>81.5</v>
      </c>
      <c r="E34" s="115">
        <v>18.5</v>
      </c>
      <c r="F34" s="115">
        <v>94.5</v>
      </c>
      <c r="G34" s="115">
        <v>5.5</v>
      </c>
      <c r="H34" s="115"/>
      <c r="I34" s="115">
        <v>76.400000000000006</v>
      </c>
      <c r="J34" s="115">
        <v>23.6</v>
      </c>
      <c r="K34" s="115">
        <v>91.7</v>
      </c>
      <c r="L34" s="115">
        <v>8.3000000000000007</v>
      </c>
    </row>
    <row r="35" spans="3:12" x14ac:dyDescent="0.25">
      <c r="C35" s="112" t="s">
        <v>130</v>
      </c>
      <c r="D35" s="115">
        <v>75.400000000000006</v>
      </c>
      <c r="E35" s="115">
        <v>24.6</v>
      </c>
      <c r="F35" s="115">
        <v>96.5</v>
      </c>
      <c r="G35" s="115">
        <v>3.5</v>
      </c>
      <c r="H35" s="115"/>
      <c r="I35" s="115">
        <v>81.2</v>
      </c>
      <c r="J35" s="115">
        <v>18.8</v>
      </c>
      <c r="K35" s="115">
        <v>94.9</v>
      </c>
      <c r="L35" s="115">
        <v>5.0999999999999996</v>
      </c>
    </row>
    <row r="36" spans="3:12" x14ac:dyDescent="0.25">
      <c r="C36" s="112" t="s">
        <v>131</v>
      </c>
      <c r="D36" s="115">
        <v>81</v>
      </c>
      <c r="E36" s="115">
        <v>19</v>
      </c>
      <c r="F36" s="115">
        <v>95.9</v>
      </c>
      <c r="G36" s="115">
        <v>4.0999999999999996</v>
      </c>
      <c r="H36" s="115"/>
      <c r="I36" s="115">
        <v>77.3</v>
      </c>
      <c r="J36" s="115">
        <v>22.7</v>
      </c>
      <c r="K36" s="115">
        <v>93.9</v>
      </c>
      <c r="L36" s="115">
        <v>6.1</v>
      </c>
    </row>
    <row r="37" spans="3:12" x14ac:dyDescent="0.25">
      <c r="C37" s="112" t="s">
        <v>50</v>
      </c>
      <c r="D37" s="115">
        <v>73.5</v>
      </c>
      <c r="E37" s="115">
        <v>26.5</v>
      </c>
      <c r="F37" s="115">
        <v>92.2</v>
      </c>
      <c r="G37" s="115">
        <v>7.8</v>
      </c>
      <c r="H37" s="115"/>
      <c r="I37" s="115">
        <v>81.8</v>
      </c>
      <c r="J37" s="115">
        <v>18.100000000000001</v>
      </c>
      <c r="K37" s="115">
        <v>87.6</v>
      </c>
      <c r="L37" s="115">
        <v>12.4</v>
      </c>
    </row>
    <row r="38" spans="3:12" x14ac:dyDescent="0.25">
      <c r="C38" s="112" t="s">
        <v>132</v>
      </c>
      <c r="D38" s="115">
        <v>73.5</v>
      </c>
      <c r="E38" s="115">
        <v>26.4</v>
      </c>
      <c r="F38" s="115">
        <v>93.7</v>
      </c>
      <c r="G38" s="115">
        <v>6.3</v>
      </c>
      <c r="H38" s="115"/>
      <c r="I38" s="115">
        <v>82.7</v>
      </c>
      <c r="J38" s="115">
        <v>17.3</v>
      </c>
      <c r="K38" s="115">
        <v>85.6</v>
      </c>
      <c r="L38" s="115">
        <v>14.4</v>
      </c>
    </row>
    <row r="39" spans="3:12" x14ac:dyDescent="0.25">
      <c r="C39" s="112" t="s">
        <v>133</v>
      </c>
      <c r="D39" s="115">
        <v>71.400000000000006</v>
      </c>
      <c r="E39" s="115">
        <v>28.6</v>
      </c>
      <c r="F39" s="115">
        <v>91.7</v>
      </c>
      <c r="G39" s="115">
        <v>8.3000000000000007</v>
      </c>
      <c r="H39" s="115"/>
      <c r="I39" s="115">
        <v>81.099999999999994</v>
      </c>
      <c r="J39" s="115">
        <v>18.899999999999999</v>
      </c>
      <c r="K39" s="115">
        <v>88.4</v>
      </c>
      <c r="L39" s="115">
        <v>11.6</v>
      </c>
    </row>
    <row r="40" spans="3:12" x14ac:dyDescent="0.25">
      <c r="C40" s="112" t="s">
        <v>134</v>
      </c>
      <c r="D40" s="115">
        <v>75</v>
      </c>
      <c r="E40" s="115">
        <v>25</v>
      </c>
      <c r="F40" s="115">
        <v>91.9</v>
      </c>
      <c r="G40" s="115">
        <v>8.1</v>
      </c>
      <c r="H40" s="115"/>
      <c r="I40" s="115">
        <v>82.2</v>
      </c>
      <c r="J40" s="115">
        <v>17.8</v>
      </c>
      <c r="K40" s="115">
        <v>85.9</v>
      </c>
      <c r="L40" s="115">
        <v>14.1</v>
      </c>
    </row>
    <row r="41" spans="3:12" x14ac:dyDescent="0.25">
      <c r="C41" s="112" t="s">
        <v>135</v>
      </c>
      <c r="D41" s="115">
        <v>76.099999999999994</v>
      </c>
      <c r="E41" s="115">
        <v>23.8</v>
      </c>
      <c r="F41" s="115">
        <v>93.2</v>
      </c>
      <c r="G41" s="115">
        <v>6.8</v>
      </c>
      <c r="H41" s="115"/>
      <c r="I41" s="115">
        <v>82.8</v>
      </c>
      <c r="J41" s="115">
        <v>17.2</v>
      </c>
      <c r="K41" s="115">
        <v>88.6</v>
      </c>
      <c r="L41" s="115">
        <v>11.4</v>
      </c>
    </row>
    <row r="42" spans="3:12" x14ac:dyDescent="0.25">
      <c r="C42" s="112" t="s">
        <v>136</v>
      </c>
      <c r="D42" s="115">
        <v>72.8</v>
      </c>
      <c r="E42" s="115">
        <v>27.2</v>
      </c>
      <c r="F42" s="115">
        <v>91.9</v>
      </c>
      <c r="G42" s="115">
        <v>8.1</v>
      </c>
      <c r="H42" s="115"/>
      <c r="I42" s="115">
        <v>81.599999999999994</v>
      </c>
      <c r="J42" s="115">
        <v>18.399999999999999</v>
      </c>
      <c r="K42" s="115">
        <v>86.7</v>
      </c>
      <c r="L42" s="115">
        <v>13.3</v>
      </c>
    </row>
    <row r="43" spans="3:12" x14ac:dyDescent="0.25">
      <c r="C43" s="112" t="s">
        <v>56</v>
      </c>
      <c r="D43" s="115">
        <v>74.8</v>
      </c>
      <c r="E43" s="115">
        <v>25.2</v>
      </c>
      <c r="F43" s="115">
        <v>93.5</v>
      </c>
      <c r="G43" s="115">
        <v>6.5</v>
      </c>
      <c r="H43" s="115"/>
      <c r="I43" s="115">
        <v>78.8</v>
      </c>
      <c r="J43" s="115">
        <v>21.2</v>
      </c>
      <c r="K43" s="115">
        <v>88.3</v>
      </c>
      <c r="L43" s="115">
        <v>11.7</v>
      </c>
    </row>
    <row r="44" spans="3:12" x14ac:dyDescent="0.25">
      <c r="C44" s="112" t="s">
        <v>137</v>
      </c>
      <c r="D44" s="115">
        <v>73.5</v>
      </c>
      <c r="E44" s="115">
        <v>26.5</v>
      </c>
      <c r="F44" s="115">
        <v>92.4</v>
      </c>
      <c r="G44" s="115">
        <v>7.6</v>
      </c>
      <c r="H44" s="115"/>
      <c r="I44" s="115">
        <v>79.7</v>
      </c>
      <c r="J44" s="115">
        <v>20.3</v>
      </c>
      <c r="K44" s="115">
        <v>86.7</v>
      </c>
      <c r="L44" s="115">
        <v>13.3</v>
      </c>
    </row>
    <row r="45" spans="3:12" x14ac:dyDescent="0.25">
      <c r="C45" s="112" t="s">
        <v>138</v>
      </c>
      <c r="D45" s="115">
        <v>74.900000000000006</v>
      </c>
      <c r="E45" s="115">
        <v>25</v>
      </c>
      <c r="F45" s="115">
        <v>94.3</v>
      </c>
      <c r="G45" s="115">
        <v>5.7</v>
      </c>
      <c r="H45" s="115"/>
      <c r="I45" s="115">
        <v>78.400000000000006</v>
      </c>
      <c r="J45" s="115">
        <v>21.6</v>
      </c>
      <c r="K45" s="115">
        <v>90</v>
      </c>
      <c r="L45" s="115">
        <v>10</v>
      </c>
    </row>
    <row r="46" spans="3:12" x14ac:dyDescent="0.25">
      <c r="C46" s="112" t="s">
        <v>139</v>
      </c>
      <c r="D46" s="115">
        <v>75.8</v>
      </c>
      <c r="E46" s="115">
        <v>24.2</v>
      </c>
      <c r="F46" s="115">
        <v>93.9</v>
      </c>
      <c r="G46" s="115">
        <v>6.1</v>
      </c>
      <c r="H46" s="115"/>
      <c r="I46" s="115">
        <v>75.8</v>
      </c>
      <c r="J46" s="115">
        <v>24.2</v>
      </c>
      <c r="K46" s="115">
        <v>88.7</v>
      </c>
      <c r="L46" s="115">
        <v>11.3</v>
      </c>
    </row>
    <row r="47" spans="3:12" x14ac:dyDescent="0.25">
      <c r="C47" s="112" t="s">
        <v>140</v>
      </c>
      <c r="D47" s="115">
        <v>79.7</v>
      </c>
      <c r="E47" s="115">
        <v>20.3</v>
      </c>
      <c r="F47" s="115">
        <v>93.7</v>
      </c>
      <c r="G47" s="115">
        <v>6.3</v>
      </c>
      <c r="H47" s="115"/>
      <c r="I47" s="115">
        <v>84.3</v>
      </c>
      <c r="J47" s="115">
        <v>15.7</v>
      </c>
      <c r="K47" s="115">
        <v>85.3</v>
      </c>
      <c r="L47" s="115">
        <v>14.7</v>
      </c>
    </row>
    <row r="48" spans="3:12" x14ac:dyDescent="0.25">
      <c r="C48" s="112" t="s">
        <v>141</v>
      </c>
      <c r="D48" s="115">
        <v>77.2</v>
      </c>
      <c r="E48" s="115">
        <v>22.8</v>
      </c>
      <c r="F48" s="115">
        <v>93.4</v>
      </c>
      <c r="G48" s="115">
        <v>6.6</v>
      </c>
      <c r="H48" s="115"/>
      <c r="I48" s="115">
        <v>82.3</v>
      </c>
      <c r="J48" s="115">
        <v>17.7</v>
      </c>
      <c r="K48" s="115">
        <v>87.3</v>
      </c>
      <c r="L48" s="115">
        <v>12.7</v>
      </c>
    </row>
    <row r="49" spans="3:12" ht="16.5" thickBot="1" x14ac:dyDescent="0.3">
      <c r="C49" s="113" t="s">
        <v>62</v>
      </c>
      <c r="D49" s="116">
        <v>76.400000000000006</v>
      </c>
      <c r="E49" s="116">
        <v>23.6</v>
      </c>
      <c r="F49" s="116">
        <v>96.6</v>
      </c>
      <c r="G49" s="116">
        <v>3.4</v>
      </c>
      <c r="H49" s="116"/>
      <c r="I49" s="116">
        <v>75.599999999999994</v>
      </c>
      <c r="J49" s="116">
        <v>24.4</v>
      </c>
      <c r="K49" s="116">
        <v>93.1</v>
      </c>
      <c r="L49" s="116">
        <v>6.9</v>
      </c>
    </row>
    <row r="50" spans="3:12" x14ac:dyDescent="0.25">
      <c r="C50" s="46" t="s">
        <v>103</v>
      </c>
      <c r="D50" s="46"/>
      <c r="E50" s="46"/>
      <c r="F50" s="46"/>
      <c r="G50" s="46"/>
      <c r="H50" s="46"/>
      <c r="I50" s="46"/>
      <c r="J50" s="46"/>
      <c r="K50" s="46"/>
      <c r="L50" s="46"/>
    </row>
  </sheetData>
  <mergeCells count="12">
    <mergeCell ref="C5:L7"/>
    <mergeCell ref="C50:L50"/>
    <mergeCell ref="D8:G8"/>
    <mergeCell ref="I8:L8"/>
    <mergeCell ref="C9:C10"/>
    <mergeCell ref="D9:D10"/>
    <mergeCell ref="E9:E10"/>
    <mergeCell ref="G9:G10"/>
    <mergeCell ref="H9:H10"/>
    <mergeCell ref="I9:I10"/>
    <mergeCell ref="J9:J10"/>
    <mergeCell ref="L9:L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6"/>
  <sheetViews>
    <sheetView workbookViewId="0">
      <selection activeCell="H25" sqref="H25"/>
    </sheetView>
  </sheetViews>
  <sheetFormatPr baseColWidth="10" defaultRowHeight="15" x14ac:dyDescent="0.25"/>
  <cols>
    <col min="3" max="3" width="24.28515625" customWidth="1"/>
  </cols>
  <sheetData>
    <row r="3" spans="3:11" x14ac:dyDescent="0.25">
      <c r="C3" s="1" t="s">
        <v>149</v>
      </c>
      <c r="D3" s="1"/>
      <c r="E3" s="1"/>
      <c r="F3" s="1"/>
      <c r="G3" s="1"/>
      <c r="H3" s="1"/>
      <c r="I3" s="1"/>
      <c r="J3" s="1"/>
      <c r="K3" s="1"/>
    </row>
    <row r="4" spans="3:11" x14ac:dyDescent="0.25">
      <c r="C4" s="1"/>
      <c r="D4" s="1"/>
      <c r="E4" s="1"/>
      <c r="F4" s="1"/>
      <c r="G4" s="1"/>
      <c r="H4" s="1"/>
      <c r="I4" s="1"/>
      <c r="J4" s="1"/>
      <c r="K4" s="1"/>
    </row>
    <row r="5" spans="3:11" ht="15.75" thickBot="1" x14ac:dyDescent="0.3">
      <c r="C5" s="47"/>
      <c r="D5" s="47"/>
      <c r="E5" s="47"/>
      <c r="F5" s="47"/>
      <c r="G5" s="47"/>
      <c r="H5" s="47"/>
      <c r="I5" s="47"/>
      <c r="J5" s="47"/>
      <c r="K5" s="47"/>
    </row>
    <row r="6" spans="3:11" ht="48" thickBot="1" x14ac:dyDescent="0.3">
      <c r="C6" s="128"/>
      <c r="D6" s="129" t="s">
        <v>4</v>
      </c>
      <c r="E6" s="129" t="s">
        <v>143</v>
      </c>
      <c r="F6" s="129" t="s">
        <v>71</v>
      </c>
      <c r="G6" s="129" t="s">
        <v>70</v>
      </c>
      <c r="H6" s="109" t="s">
        <v>144</v>
      </c>
      <c r="I6" s="109" t="s">
        <v>97</v>
      </c>
      <c r="J6" s="129" t="s">
        <v>145</v>
      </c>
      <c r="K6" s="129" t="s">
        <v>11</v>
      </c>
    </row>
    <row r="7" spans="3:11" ht="15.75" x14ac:dyDescent="0.25">
      <c r="C7" s="112" t="s">
        <v>4</v>
      </c>
      <c r="D7" s="130">
        <v>21955692</v>
      </c>
      <c r="E7" s="130">
        <v>2114509</v>
      </c>
      <c r="F7" s="130">
        <v>7633695</v>
      </c>
      <c r="G7" s="130">
        <v>7474053</v>
      </c>
      <c r="H7" s="130">
        <v>817445</v>
      </c>
      <c r="I7" s="130">
        <v>3487437</v>
      </c>
      <c r="J7" s="130">
        <v>420970</v>
      </c>
      <c r="K7" s="130">
        <v>7583</v>
      </c>
    </row>
    <row r="8" spans="3:11" ht="15" customHeight="1" x14ac:dyDescent="0.25">
      <c r="C8" s="112" t="s">
        <v>146</v>
      </c>
      <c r="D8" s="131">
        <v>14065486</v>
      </c>
      <c r="E8" s="131">
        <v>1384236</v>
      </c>
      <c r="F8" s="131">
        <v>4918655</v>
      </c>
      <c r="G8" s="131">
        <v>4964738</v>
      </c>
      <c r="H8" s="131">
        <v>642415</v>
      </c>
      <c r="I8" s="131">
        <v>1851487</v>
      </c>
      <c r="J8" s="131">
        <v>299079</v>
      </c>
      <c r="K8" s="131">
        <v>4876</v>
      </c>
    </row>
    <row r="9" spans="3:11" ht="15" customHeight="1" x14ac:dyDescent="0.25">
      <c r="C9" s="112" t="s">
        <v>147</v>
      </c>
      <c r="D9" s="131">
        <v>7712532</v>
      </c>
      <c r="E9" s="131">
        <v>718712</v>
      </c>
      <c r="F9" s="131">
        <v>2662697</v>
      </c>
      <c r="G9" s="131">
        <v>2434342</v>
      </c>
      <c r="H9" s="131">
        <v>166615</v>
      </c>
      <c r="I9" s="131">
        <v>1612696</v>
      </c>
      <c r="J9" s="131">
        <v>115191</v>
      </c>
      <c r="K9" s="131">
        <v>2279</v>
      </c>
    </row>
    <row r="10" spans="3:11" ht="15.75" x14ac:dyDescent="0.25">
      <c r="C10" s="112" t="s">
        <v>11</v>
      </c>
      <c r="D10" s="131">
        <v>177674</v>
      </c>
      <c r="E10" s="131">
        <v>11561</v>
      </c>
      <c r="F10" s="131">
        <v>52343</v>
      </c>
      <c r="G10" s="131">
        <v>74973</v>
      </c>
      <c r="H10" s="131">
        <v>8415</v>
      </c>
      <c r="I10" s="131">
        <v>23254</v>
      </c>
      <c r="J10" s="131">
        <v>6700</v>
      </c>
      <c r="K10" s="114">
        <v>428</v>
      </c>
    </row>
    <row r="11" spans="3:11" ht="15.75" x14ac:dyDescent="0.25">
      <c r="C11" s="112"/>
      <c r="D11" s="114"/>
      <c r="E11" s="114"/>
      <c r="F11" s="114"/>
      <c r="G11" s="114"/>
      <c r="H11" s="114"/>
      <c r="I11" s="114"/>
      <c r="J11" s="114"/>
      <c r="K11" s="114"/>
    </row>
    <row r="12" spans="3:11" ht="15.75" x14ac:dyDescent="0.25">
      <c r="C12" s="112" t="s">
        <v>4</v>
      </c>
      <c r="D12" s="115">
        <v>100</v>
      </c>
      <c r="E12" s="115">
        <v>100</v>
      </c>
      <c r="F12" s="115">
        <v>100</v>
      </c>
      <c r="G12" s="115">
        <v>100</v>
      </c>
      <c r="H12" s="115">
        <v>100</v>
      </c>
      <c r="I12" s="115">
        <v>100</v>
      </c>
      <c r="J12" s="115">
        <v>100</v>
      </c>
      <c r="K12" s="115">
        <v>100</v>
      </c>
    </row>
    <row r="13" spans="3:11" ht="15" customHeight="1" x14ac:dyDescent="0.25">
      <c r="C13" s="112" t="s">
        <v>146</v>
      </c>
      <c r="D13" s="115">
        <v>64.099999999999994</v>
      </c>
      <c r="E13" s="115">
        <v>65.5</v>
      </c>
      <c r="F13" s="115">
        <v>64.400000000000006</v>
      </c>
      <c r="G13" s="115">
        <v>66.400000000000006</v>
      </c>
      <c r="H13" s="115">
        <v>78.599999999999994</v>
      </c>
      <c r="I13" s="115">
        <v>53.1</v>
      </c>
      <c r="J13" s="115">
        <v>71</v>
      </c>
      <c r="K13" s="115">
        <v>64.3</v>
      </c>
    </row>
    <row r="14" spans="3:11" ht="15" customHeight="1" x14ac:dyDescent="0.25">
      <c r="C14" s="112" t="s">
        <v>147</v>
      </c>
      <c r="D14" s="115">
        <v>35.1</v>
      </c>
      <c r="E14" s="115">
        <v>34</v>
      </c>
      <c r="F14" s="115">
        <v>34.9</v>
      </c>
      <c r="G14" s="115">
        <v>32.6</v>
      </c>
      <c r="H14" s="115">
        <v>20.399999999999999</v>
      </c>
      <c r="I14" s="115">
        <v>46.2</v>
      </c>
      <c r="J14" s="115">
        <v>27.4</v>
      </c>
      <c r="K14" s="115">
        <v>30.1</v>
      </c>
    </row>
    <row r="15" spans="3:11" ht="16.5" thickBot="1" x14ac:dyDescent="0.3">
      <c r="C15" s="113" t="s">
        <v>11</v>
      </c>
      <c r="D15" s="116">
        <v>0.8</v>
      </c>
      <c r="E15" s="116">
        <v>0.5</v>
      </c>
      <c r="F15" s="116">
        <v>0.7</v>
      </c>
      <c r="G15" s="116">
        <v>1</v>
      </c>
      <c r="H15" s="116">
        <v>1</v>
      </c>
      <c r="I15" s="116">
        <v>0.7</v>
      </c>
      <c r="J15" s="116">
        <v>1.6</v>
      </c>
      <c r="K15" s="116">
        <v>5.6</v>
      </c>
    </row>
    <row r="16" spans="3:11" x14ac:dyDescent="0.25">
      <c r="C16" s="46" t="s">
        <v>148</v>
      </c>
      <c r="D16" s="46"/>
      <c r="E16" s="46"/>
      <c r="F16" s="46"/>
      <c r="G16" s="46"/>
      <c r="H16" s="46"/>
      <c r="I16" s="46"/>
      <c r="J16" s="46"/>
      <c r="K16" s="46"/>
    </row>
  </sheetData>
  <mergeCells count="2">
    <mergeCell ref="C16:K16"/>
    <mergeCell ref="C3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Tabla 1</vt:lpstr>
      <vt:lpstr>Grafico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TRamirez</dc:creator>
  <cp:lastModifiedBy>TRamirez</cp:lastModifiedBy>
  <dcterms:created xsi:type="dcterms:W3CDTF">2017-01-31T18:40:49Z</dcterms:created>
  <dcterms:modified xsi:type="dcterms:W3CDTF">2017-01-31T20:52:02Z</dcterms:modified>
</cp:coreProperties>
</file>