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olors1.xml" ContentType="application/vnd.ms-office.chartcolorstyle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452" tabRatio="999" firstSheet="11" activeTab="18"/>
  </bookViews>
  <sheets>
    <sheet name="Datos Fig.1" sheetId="15" r:id="rId1"/>
    <sheet name="Figura 1. Evolucion" sheetId="16" r:id="rId2"/>
    <sheet name="Cuadro 1 PCT" sheetId="2" r:id="rId3"/>
    <sheet name="Cuadro 2 PCT-WIPO" sheetId="3" r:id="rId4"/>
    <sheet name="Datos Fig. 2" sheetId="21" r:id="rId5"/>
    <sheet name="Figura 2 PCT-WIPO" sheetId="22" r:id="rId6"/>
    <sheet name="Cuadro 3 PCT-WIPO" sheetId="11" r:id="rId7"/>
    <sheet name="Cuadro 4 Pob" sheetId="12" r:id="rId8"/>
    <sheet name="Cuadro 5 Pob mig" sheetId="6" r:id="rId9"/>
    <sheet name="Cuadro 6 Asime" sheetId="23" r:id="rId10"/>
    <sheet name="Figura 3 Migracion" sheetId="24" r:id="rId11"/>
    <sheet name="Figura 4 Crec" sheetId="5" r:id="rId12"/>
    <sheet name="Datos fig 5" sheetId="27" r:id="rId13"/>
    <sheet name="Figura 5. " sheetId="26" r:id="rId14"/>
    <sheet name="datos fig 6" sheetId="28" r:id="rId15"/>
    <sheet name="Figura 6" sheetId="29" r:id="rId16"/>
    <sheet name="datos fig 7" sheetId="30" r:id="rId17"/>
    <sheet name="Figura 7" sheetId="31" r:id="rId18"/>
    <sheet name="Cuadro 7" sheetId="32" r:id="rId19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1"/>
  <c r="H14"/>
  <c r="G14"/>
  <c r="F14"/>
  <c r="E14"/>
  <c r="D14"/>
  <c r="C14"/>
  <c r="B14"/>
  <c r="A14"/>
  <c r="E4" i="11" l="1"/>
  <c r="G4"/>
  <c r="H4"/>
  <c r="F4"/>
  <c r="F6" i="12" l="1"/>
  <c r="F7"/>
  <c r="E7"/>
  <c r="E6"/>
  <c r="F6" i="11"/>
  <c r="D4"/>
  <c r="H10" s="1"/>
  <c r="C4"/>
  <c r="G12" s="1"/>
  <c r="B4"/>
  <c r="F10" s="1"/>
  <c r="E8"/>
  <c r="E10"/>
  <c r="E12"/>
  <c r="E6"/>
  <c r="G6" l="1"/>
  <c r="G10"/>
  <c r="F12"/>
  <c r="G8"/>
  <c r="H12"/>
  <c r="H6"/>
  <c r="F8"/>
  <c r="H8"/>
  <c r="C8" i="12" l="1"/>
  <c r="D8"/>
  <c r="B8"/>
</calcChain>
</file>

<file path=xl/sharedStrings.xml><?xml version="1.0" encoding="utf-8"?>
<sst xmlns="http://schemas.openxmlformats.org/spreadsheetml/2006/main" count="250" uniqueCount="166">
  <si>
    <t>Estados Unidos</t>
  </si>
  <si>
    <t>Canadá</t>
  </si>
  <si>
    <t>Periodo (quinquenal)</t>
  </si>
  <si>
    <t>Total</t>
  </si>
  <si>
    <t>Migrantes</t>
  </si>
  <si>
    <t>Tasa emigratoria**</t>
  </si>
  <si>
    <t>1981-2010</t>
  </si>
  <si>
    <t>1981-1985</t>
  </si>
  <si>
    <t>1986-1990</t>
  </si>
  <si>
    <t>1991-1995</t>
  </si>
  <si>
    <t>1996-2000</t>
  </si>
  <si>
    <t>2001-2005</t>
  </si>
  <si>
    <t>2006-2010</t>
  </si>
  <si>
    <t>País</t>
  </si>
  <si>
    <t>Tasa emigratoria</t>
  </si>
  <si>
    <t>Total Global</t>
  </si>
  <si>
    <t>Total OCDE**</t>
  </si>
  <si>
    <t>Primeros diez países</t>
  </si>
  <si>
    <t>Primeros seis países de Latinoamérica y El Caribe</t>
  </si>
  <si>
    <t>Japón</t>
  </si>
  <si>
    <t>Brasil</t>
  </si>
  <si>
    <t>Alemania</t>
  </si>
  <si>
    <t>México</t>
  </si>
  <si>
    <t>Reino Unido</t>
  </si>
  <si>
    <t>Argentina</t>
  </si>
  <si>
    <t>Francia</t>
  </si>
  <si>
    <t>Colombia</t>
  </si>
  <si>
    <t>China</t>
  </si>
  <si>
    <t>Chile</t>
  </si>
  <si>
    <t>República de Corea</t>
  </si>
  <si>
    <t>Cuba</t>
  </si>
  <si>
    <t>Países Bajos</t>
  </si>
  <si>
    <t>Suecia</t>
  </si>
  <si>
    <t>Año</t>
  </si>
  <si>
    <t>Origen</t>
  </si>
  <si>
    <t>Población emigrante</t>
  </si>
  <si>
    <t>Mundo</t>
  </si>
  <si>
    <t xml:space="preserve"> 174 515 733</t>
  </si>
  <si>
    <t xml:space="preserve"> 214 199 193</t>
  </si>
  <si>
    <t xml:space="preserve"> 231 522 215</t>
  </si>
  <si>
    <t>Fed. Rusa</t>
  </si>
  <si>
    <t xml:space="preserve"> 12 749 832</t>
  </si>
  <si>
    <t xml:space="preserve">México </t>
  </si>
  <si>
    <t xml:space="preserve"> 12 441 703</t>
  </si>
  <si>
    <t>India</t>
  </si>
  <si>
    <t xml:space="preserve"> 14 166 558</t>
  </si>
  <si>
    <t>Afganistán</t>
  </si>
  <si>
    <t xml:space="preserve"> 7 295 340</t>
  </si>
  <si>
    <t xml:space="preserve"> 10 040 849</t>
  </si>
  <si>
    <t xml:space="preserve"> 11 398 091</t>
  </si>
  <si>
    <t xml:space="preserve"> 13 212 220</t>
  </si>
  <si>
    <t xml:space="preserve"> 6 845 565</t>
  </si>
  <si>
    <t xml:space="preserve"> 8 120 278</t>
  </si>
  <si>
    <t xml:space="preserve"> 10 725 449</t>
  </si>
  <si>
    <t xml:space="preserve"> 10 832 708</t>
  </si>
  <si>
    <t>Bangladesh</t>
  </si>
  <si>
    <t xml:space="preserve"> 5 635 489</t>
  </si>
  <si>
    <t>Ucrania</t>
  </si>
  <si>
    <t xml:space="preserve"> 5 714 739</t>
  </si>
  <si>
    <t xml:space="preserve"> 8 432 427</t>
  </si>
  <si>
    <t xml:space="preserve"> 9 342 485</t>
  </si>
  <si>
    <t xml:space="preserve"> 5 575 082</t>
  </si>
  <si>
    <t xml:space="preserve"> 5 695 075</t>
  </si>
  <si>
    <t xml:space="preserve"> 6 476 821</t>
  </si>
  <si>
    <t xml:space="preserve"> 7 757 315</t>
  </si>
  <si>
    <t xml:space="preserve"> 5 043 269</t>
  </si>
  <si>
    <t xml:space="preserve"> 5 493 899</t>
  </si>
  <si>
    <t xml:space="preserve"> 6 356 532</t>
  </si>
  <si>
    <t>Paquistán</t>
  </si>
  <si>
    <t xml:space="preserve"> 5 687 563</t>
  </si>
  <si>
    <t xml:space="preserve"> 10 702 336</t>
  </si>
  <si>
    <t>Lugar</t>
  </si>
  <si>
    <t>1o</t>
  </si>
  <si>
    <t>2o</t>
  </si>
  <si>
    <t>3er</t>
  </si>
  <si>
    <t>4to</t>
  </si>
  <si>
    <t>5to</t>
  </si>
  <si>
    <t>6to</t>
  </si>
  <si>
    <t>Cuadro 1. Población emigrante según país de origen, países seleccionado (1990, 2000, 2010 y 2013)</t>
  </si>
  <si>
    <t>2000-2010</t>
  </si>
  <si>
    <t>Sur - Norte</t>
  </si>
  <si>
    <t>Países no OCDE a países OCDE</t>
  </si>
  <si>
    <t>Norte - Sur</t>
  </si>
  <si>
    <t>Países OCDE a países no OCDE</t>
  </si>
  <si>
    <t>Norte - Norte</t>
  </si>
  <si>
    <t>Países OCDE a países OCDE</t>
  </si>
  <si>
    <t>Sur - Sur</t>
  </si>
  <si>
    <t>Países no OCDE a países no OCDE</t>
  </si>
  <si>
    <t>Dirección de flujos</t>
  </si>
  <si>
    <t>Cuadro 5. PCT-WIPO*: Flujos de solicitudes de patentes hechas por migrantes, 1990,2000 y 2010</t>
  </si>
  <si>
    <t>Periodo
1990-2010</t>
  </si>
  <si>
    <t>Migrantes con educación terciaria</t>
  </si>
  <si>
    <t>Porcentaje de migrantes con educación terciaria</t>
  </si>
  <si>
    <t>Migrantes totales</t>
  </si>
  <si>
    <t>1990-2010</t>
  </si>
  <si>
    <t>Número acumulado de patentes otorgadas</t>
  </si>
  <si>
    <t>Tasa de crecimiento</t>
  </si>
  <si>
    <t>Distribución porcentual</t>
  </si>
  <si>
    <t>Periodo 1996-2010:
OCDE 90.0% del Global             6 países AL 0.60% del Global
10 países 82.0% del Global       6 países AL 0.66% de la OCDE</t>
  </si>
  <si>
    <t>Total solicitud patentes</t>
  </si>
  <si>
    <t>tipo de solicitante, datos para 1996-2010</t>
  </si>
  <si>
    <t>Países OCDE</t>
  </si>
  <si>
    <t>Global</t>
  </si>
  <si>
    <t>Total solicitudes</t>
  </si>
  <si>
    <t>Corporaciones</t>
  </si>
  <si>
    <t>Sector Público</t>
  </si>
  <si>
    <t>Individuos</t>
  </si>
  <si>
    <t>OCDE**</t>
  </si>
  <si>
    <t>Figura 1. Evolución de las patentes registradas en Estados Unidos</t>
  </si>
  <si>
    <t>Fuente: SMITH, G. Can the U.S. patent system be saved? ComputerWold, 2012, disponible en &lt;http://www.computerworld.com/article/2505817/it-management/can-the-u-s--patent-system-be-saved-.html&gt;, consultado el 10.10.2015.</t>
  </si>
  <si>
    <t>Cuadro 1. PCT-WIPO* 1981-2010: Total de solicitudes de patentes a nivel mundial y  tasa emigratoria</t>
  </si>
  <si>
    <t xml:space="preserve">Cuadro 2. PCT-WIPO* 1996-2010: Países con mayor número de solicitudes de patentes en el mundo y en Latinoamérica </t>
  </si>
  <si>
    <t>Figura 2. PCT-WIPO* 1996-2010: Solicitudes de patentes según tipo de solicitante</t>
  </si>
  <si>
    <t>Cuadro 4.  Población emigrante con educación terciaria a nivel global, 
1990, 2000 y 2010</t>
  </si>
  <si>
    <t>Asimetrías</t>
  </si>
  <si>
    <t>PIB per capta dólares corrientes</t>
  </si>
  <si>
    <t>Índices de la producción industrial</t>
  </si>
  <si>
    <t>71,74</t>
  </si>
  <si>
    <t>101,65</t>
  </si>
  <si>
    <t>80,49</t>
  </si>
  <si>
    <t>121,13</t>
  </si>
  <si>
    <t>Gasto en investigación y desarrollo (% del PIB)</t>
  </si>
  <si>
    <t>0,29</t>
  </si>
  <si>
    <t>0,48</t>
  </si>
  <si>
    <t>2,48</t>
  </si>
  <si>
    <t>2,90</t>
  </si>
  <si>
    <t xml:space="preserve">Salario manufactureros </t>
  </si>
  <si>
    <t>(dólares por hora)</t>
  </si>
  <si>
    <t>2,10</t>
  </si>
  <si>
    <t>2,60</t>
  </si>
  <si>
    <t>12,00</t>
  </si>
  <si>
    <t>9,30</t>
  </si>
  <si>
    <t>Índice de Desarrollo Humano</t>
  </si>
  <si>
    <t>Cuadro 6. Asimetrías México-Estados Unidos en el contexto del TLCAN</t>
  </si>
  <si>
    <t>Fuente: SIMDE. UAZ. Elaborado con base en INEGI, ENOE 4 trimestre 2012, Banco de información económica INEGI; U.S. Bureau of Labor Statistics BLS. Current Population Survey, 1994, 1995, 2011 y 2012.</t>
  </si>
  <si>
    <t>Filipinas</t>
  </si>
  <si>
    <t>Corea del Sur</t>
  </si>
  <si>
    <t>vietman</t>
  </si>
  <si>
    <t>Taiwán</t>
  </si>
  <si>
    <t>Figura 5: Inmigrantes altamente calificados en Estados Unidos por país de origen, 2011</t>
  </si>
  <si>
    <r>
      <t xml:space="preserve">Fuente: SIMDE UAZ. Estimación con base en </t>
    </r>
    <r>
      <rPr>
        <i/>
        <sz val="10"/>
        <color rgb="FF000000"/>
        <rFont val="Times New Roman"/>
        <family val="1"/>
      </rPr>
      <t>U.S. Bureau of Census</t>
    </r>
    <r>
      <rPr>
        <sz val="10"/>
        <color rgb="FF000000"/>
        <rFont val="Times New Roman"/>
        <family val="1"/>
      </rPr>
      <t xml:space="preserve">, </t>
    </r>
    <r>
      <rPr>
        <i/>
        <sz val="10"/>
        <color rgb="FF000000"/>
        <rFont val="Times New Roman"/>
        <family val="1"/>
      </rPr>
      <t xml:space="preserve">American Community Survey </t>
    </r>
    <r>
      <rPr>
        <sz val="10"/>
        <color rgb="FF000000"/>
        <rFont val="Times New Roman"/>
        <family val="1"/>
      </rPr>
      <t>2011.</t>
    </r>
  </si>
  <si>
    <t>Maestría</t>
  </si>
  <si>
    <t>Doctorado</t>
  </si>
  <si>
    <t>2010-2013</t>
  </si>
  <si>
    <t>2000-2013</t>
  </si>
  <si>
    <t>Grado Profesional</t>
  </si>
  <si>
    <r>
      <t>F</t>
    </r>
    <r>
      <rPr>
        <sz val="10"/>
        <color rgb="FF000000"/>
        <rFont val="Times New Roman"/>
        <family val="1"/>
      </rPr>
      <t xml:space="preserve">uente: SIMDE UAZ. Estimaciones propias con base en </t>
    </r>
    <r>
      <rPr>
        <i/>
        <sz val="10"/>
        <color rgb="FF000000"/>
        <rFont val="Times New Roman"/>
        <family val="1"/>
      </rPr>
      <t>U.S. Bureau of Census. American Community Survey</t>
    </r>
    <r>
      <rPr>
        <sz val="10"/>
        <color rgb="FF000000"/>
        <rFont val="Times New Roman"/>
        <family val="1"/>
      </rPr>
      <t xml:space="preserve"> (ACS), 2000-2012 y </t>
    </r>
    <r>
      <rPr>
        <i/>
        <sz val="10"/>
        <color rgb="FF000000"/>
        <rFont val="Times New Roman"/>
        <family val="1"/>
      </rPr>
      <t xml:space="preserve">Current Population Survey March supplement </t>
    </r>
    <r>
      <rPr>
        <sz val="10"/>
        <color rgb="FF000000"/>
        <rFont val="Times New Roman"/>
        <family val="1"/>
      </rPr>
      <t>(CPS) 1994-1998 y 2013-2014.</t>
    </r>
  </si>
  <si>
    <t>Cuadro 7. Estados Unidos: tasa anual de crecimiento de la población nacida en México con posgrado</t>
  </si>
  <si>
    <t>Computación y Sistemas</t>
  </si>
  <si>
    <t>Ciencias</t>
  </si>
  <si>
    <t>Ingeniería</t>
  </si>
  <si>
    <t>Inmigrantes mexicanos en EEUU</t>
  </si>
  <si>
    <t>Naciso en EEUU de origen mexicano</t>
  </si>
  <si>
    <t>Figura 7. Peso relativo de la población de origen mexicano en con posgrado en Ciencias e Ingeniería en EU respecto de la radicada en México, 2010-2011</t>
  </si>
  <si>
    <t>Fuente: SIMDE. UAZ. Estimación con base en INEGI, Censo de Población y Vivienda 2010 y U.S. Bureau of Census, American Community Survey, 2011.</t>
  </si>
  <si>
    <t>Total: Origen mexicano en EEUU / Nacidos y residentes en México</t>
  </si>
  <si>
    <t>Nacidos en EEUU de origen mexicano / Nacidos y residentes en México</t>
  </si>
  <si>
    <t>Inmigrantes en EEUU / Nacidos en México</t>
  </si>
  <si>
    <t>Figura 6. Peso relativo de la población de origen mexicano con posgrado en Estados Unidos respecto de la radicada en México 2010-2011</t>
  </si>
  <si>
    <t>Fuente: SIMDE. UAZ. Estimación con base en INEGI, Censo de Población y Vivienda 2010 y U.S. Bureau of Census, American Community Survey, 2011</t>
  </si>
  <si>
    <r>
      <t xml:space="preserve">Nota: *Patent Cooperation Treaty (PCT), World International Patent Organization (WIPO). 
** Tasa emigratoria de solicitudes de patentes es igual al cociente del número de solicitudes hechas por emigrantes dividido por la suma de solicitudes hechas por nacionales y emigrantes.
Fuente: Estimaciones propias con datos de MIGUÉLEZ, Ernest. y FINK, Carsten. </t>
    </r>
    <r>
      <rPr>
        <i/>
        <sz val="9"/>
        <color theme="1"/>
        <rFont val="Calibri"/>
        <family val="2"/>
        <scheme val="minor"/>
      </rPr>
      <t>Measuring the international mobility of inventors: a new database.</t>
    </r>
  </si>
  <si>
    <r>
      <t xml:space="preserve">Nota: *Patent Cooperation Treaty (PCT), World International Patent Organization (WIPO). 
 **No incluye a México, Chile ni a Turquía.
Fuente: Estimaciones propias con datos de MIGUÉLEZ, Ernest. y FINK, Carsten. </t>
    </r>
    <r>
      <rPr>
        <i/>
        <sz val="10"/>
        <color theme="1"/>
        <rFont val="Calibri"/>
        <family val="2"/>
        <scheme val="minor"/>
      </rPr>
      <t>Measuring the international mobility of inventors: a new database.</t>
    </r>
  </si>
  <si>
    <r>
      <t xml:space="preserve">Nota: *Patent Cooperation Treaty (PCT), World International Patent Organization (WIPO). 
 **¨Países de la OCDE no incluye a México, Chile ni a Turquía.
Fuente: Estimaciones propias con datos de MIGUÉLEZ, Ernest. y FINK, Carsten. </t>
    </r>
    <r>
      <rPr>
        <i/>
        <sz val="9"/>
        <color theme="1"/>
        <rFont val="Calibri"/>
        <family val="2"/>
        <scheme val="minor"/>
      </rPr>
      <t>Measuring the international mobility of inventors: a new database.</t>
    </r>
  </si>
  <si>
    <r>
      <t xml:space="preserve">Notas: *Datos provenientes de la UN-DESA, 2013. **La cifra de 1990 es para la población de 25 años y más y proviene de ARTUC, Erhan et alli. </t>
    </r>
    <r>
      <rPr>
        <i/>
        <sz val="11"/>
        <color theme="1"/>
        <rFont val="Times New Roman"/>
        <family val="1"/>
      </rPr>
      <t>Global Assessment of Human Capital Mobility: The Role of Non-OECD Destinations</t>
    </r>
    <r>
      <rPr>
        <sz val="11"/>
        <color theme="1"/>
        <rFont val="Times New Roman"/>
        <family val="1"/>
      </rPr>
      <t>. La cifra de 2010  es para la población de 15 años y más proviene de la base DIOC 2010/11.</t>
    </r>
  </si>
  <si>
    <r>
      <t xml:space="preserve">Fuente: Estimaciones propias con base en los datos UN-DESA. </t>
    </r>
    <r>
      <rPr>
        <i/>
        <sz val="11"/>
        <color theme="1"/>
        <rFont val="Times New Roman"/>
        <family val="1"/>
      </rPr>
      <t>Tables of total migrant stock at mid-year by origin and by major area, region, country or area of destination. 2012 and 2013</t>
    </r>
    <r>
      <rPr>
        <sz val="11"/>
        <color theme="1"/>
        <rFont val="Times New Roman"/>
        <family val="1"/>
      </rPr>
      <t xml:space="preserve">, disponible en http://www.un.org/en/development/desa/population/migration/data/estimates2/estimatesage.shtml, consultado el 20 de octubre de 2015; DIOC 2010/11; ARTUC, Erhan, et alli. </t>
    </r>
    <r>
      <rPr>
        <i/>
        <sz val="11"/>
        <color theme="1"/>
        <rFont val="Times New Roman"/>
        <family val="1"/>
      </rPr>
      <t>Global Assessment of Human Capital Mobility: The Role of Non-OECD Destinations.</t>
    </r>
  </si>
  <si>
    <r>
      <t>Fuente: UN-DESA.</t>
    </r>
    <r>
      <rPr>
        <i/>
        <sz val="8"/>
        <rFont val="Times New Roman"/>
        <family val="1"/>
      </rPr>
      <t>Tables of total migrant stock at mid-year by origin and by major area, region, country or area of destination. 2012 and 2013</t>
    </r>
    <r>
      <rPr>
        <sz val="8"/>
        <rFont val="Times New Roman"/>
        <family val="1"/>
      </rPr>
      <t>, disponible en http://www.un.org/en/development/desa/population/migration/data/estimates2/estimatesage.shtml, consultado el 20 de octubre de 2015.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</si>
</sst>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name val="Times New Roman"/>
      <family val="1"/>
    </font>
    <font>
      <sz val="8"/>
      <name val="Calibri"/>
      <family val="2"/>
      <scheme val="minor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i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Times New Roman"/>
      <family val="1"/>
    </font>
    <font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left" indent="1"/>
    </xf>
    <xf numFmtId="3" fontId="0" fillId="2" borderId="0" xfId="0" applyNumberFormat="1" applyFill="1"/>
    <xf numFmtId="164" fontId="0" fillId="2" borderId="0" xfId="0" applyNumberFormat="1" applyFill="1"/>
    <xf numFmtId="0" fontId="0" fillId="2" borderId="1" xfId="0" applyFill="1" applyBorder="1" applyAlignment="1">
      <alignment horizontal="left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3" fontId="1" fillId="2" borderId="0" xfId="0" applyNumberFormat="1" applyFont="1" applyFill="1"/>
    <xf numFmtId="2" fontId="1" fillId="2" borderId="0" xfId="0" applyNumberFormat="1" applyFont="1" applyFill="1" applyAlignment="1">
      <alignment horizontal="center" vertical="center"/>
    </xf>
    <xf numFmtId="3" fontId="0" fillId="2" borderId="0" xfId="0" applyNumberFormat="1" applyFont="1" applyFill="1"/>
    <xf numFmtId="2" fontId="0" fillId="2" borderId="0" xfId="0" applyNumberFormat="1" applyFill="1" applyAlignment="1">
      <alignment horizontal="center" vertical="center"/>
    </xf>
    <xf numFmtId="3" fontId="0" fillId="2" borderId="1" xfId="0" applyNumberFormat="1" applyFont="1" applyFill="1" applyBorder="1"/>
    <xf numFmtId="2" fontId="0" fillId="2" borderId="1" xfId="0" applyNumberFormat="1" applyFill="1" applyBorder="1" applyAlignment="1">
      <alignment horizontal="center" vertical="center"/>
    </xf>
    <xf numFmtId="2" fontId="0" fillId="2" borderId="0" xfId="0" applyNumberFormat="1" applyFill="1"/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3" fontId="6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right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0" fillId="2" borderId="0" xfId="0" applyFill="1" applyBorder="1" applyAlignment="1">
      <alignment vertical="center"/>
    </xf>
    <xf numFmtId="165" fontId="0" fillId="2" borderId="0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3" fontId="12" fillId="2" borderId="0" xfId="0" applyNumberFormat="1" applyFont="1" applyFill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vertical="center"/>
    </xf>
    <xf numFmtId="2" fontId="12" fillId="2" borderId="1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164" fontId="12" fillId="2" borderId="0" xfId="0" applyNumberFormat="1" applyFont="1" applyFill="1" applyAlignment="1">
      <alignment vertical="center"/>
    </xf>
    <xf numFmtId="165" fontId="6" fillId="2" borderId="0" xfId="0" applyNumberFormat="1" applyFon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3" fontId="0" fillId="0" borderId="0" xfId="0" applyNumberFormat="1"/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vertical="center"/>
    </xf>
    <xf numFmtId="2" fontId="5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/>
    <xf numFmtId="0" fontId="1" fillId="2" borderId="0" xfId="0" applyFont="1" applyFill="1" applyAlignment="1"/>
    <xf numFmtId="0" fontId="1" fillId="2" borderId="0" xfId="0" applyNumberFormat="1" applyFont="1" applyFill="1" applyAlignment="1"/>
    <xf numFmtId="0" fontId="0" fillId="2" borderId="0" xfId="0" applyFill="1" applyAlignment="1"/>
    <xf numFmtId="164" fontId="0" fillId="2" borderId="0" xfId="0" applyNumberFormat="1" applyFill="1" applyAlignment="1">
      <alignment vertical="center"/>
    </xf>
    <xf numFmtId="164" fontId="0" fillId="2" borderId="0" xfId="0" applyNumberFormat="1" applyFill="1" applyAlignment="1"/>
    <xf numFmtId="0" fontId="0" fillId="2" borderId="1" xfId="0" applyFill="1" applyBorder="1" applyAlignment="1"/>
    <xf numFmtId="164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/>
    <xf numFmtId="0" fontId="1" fillId="2" borderId="2" xfId="0" applyNumberFormat="1" applyFont="1" applyFill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0" fillId="2" borderId="7" xfId="0" applyFont="1" applyFill="1" applyBorder="1" applyAlignment="1">
      <alignment vertical="top" wrapText="1"/>
    </xf>
    <xf numFmtId="0" fontId="15" fillId="2" borderId="8" xfId="0" applyFont="1" applyFill="1" applyBorder="1" applyAlignment="1">
      <alignment horizontal="justify" vertical="center" wrapText="1"/>
    </xf>
    <xf numFmtId="0" fontId="16" fillId="2" borderId="0" xfId="0" applyFont="1" applyFill="1" applyAlignment="1">
      <alignment horizontal="justify" vertical="center" wrapText="1"/>
    </xf>
    <xf numFmtId="0" fontId="16" fillId="2" borderId="7" xfId="0" applyFont="1" applyFill="1" applyBorder="1" applyAlignment="1">
      <alignment horizontal="justify" vertical="center" wrapText="1"/>
    </xf>
    <xf numFmtId="0" fontId="16" fillId="2" borderId="9" xfId="0" applyFont="1" applyFill="1" applyBorder="1" applyAlignment="1">
      <alignment horizontal="justify" vertical="center" wrapText="1"/>
    </xf>
    <xf numFmtId="0" fontId="16" fillId="2" borderId="8" xfId="0" applyFont="1" applyFill="1" applyBorder="1" applyAlignment="1">
      <alignment horizontal="justify" vertical="center" wrapText="1"/>
    </xf>
    <xf numFmtId="0" fontId="15" fillId="2" borderId="8" xfId="0" applyFont="1" applyFill="1" applyBorder="1" applyAlignment="1">
      <alignment horizontal="right" vertical="center" wrapText="1"/>
    </xf>
    <xf numFmtId="0" fontId="16" fillId="2" borderId="0" xfId="0" applyFont="1" applyFill="1" applyAlignment="1">
      <alignment horizontal="right" vertical="center" wrapText="1"/>
    </xf>
    <xf numFmtId="0" fontId="16" fillId="2" borderId="7" xfId="0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0" fillId="2" borderId="10" xfId="0" applyFill="1" applyBorder="1" applyAlignment="1">
      <alignment horizontal="left" vertical="center" wrapText="1" indent="1"/>
    </xf>
    <xf numFmtId="0" fontId="6" fillId="2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" fillId="0" borderId="0" xfId="0" applyFont="1"/>
    <xf numFmtId="9" fontId="0" fillId="0" borderId="0" xfId="0" applyNumberFormat="1"/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left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6348390094925172"/>
          <c:y val="4.0911198100689571E-2"/>
          <c:w val="0.77334634151887394"/>
          <c:h val="0.77654988867292807"/>
        </c:manualLayout>
      </c:layout>
      <c:lineChart>
        <c:grouping val="standard"/>
        <c:ser>
          <c:idx val="0"/>
          <c:order val="0"/>
          <c:tx>
            <c:v>Comportamiento Actual</c:v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5408790932700929E-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179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CatName val="1"/>
              <c:extLst>
                <c:ext xmlns:c15="http://schemas.microsoft.com/office/drawing/2012/chart" uri="{CE6537A1-D6FC-4f65-9D91-7224C49458BB}">
                  <c15:layout>
                    <c:manualLayout>
                      <c:w val="4.335429053726695E-2"/>
                      <c:h val="5.9451555665146677E-2"/>
                    </c:manualLayout>
                  </c15:layout>
                </c:ext>
              </c:extLst>
            </c:dLbl>
            <c:dLbl>
              <c:idx val="35"/>
              <c:layout>
                <c:manualLayout>
                  <c:x val="-1.2133740713161979E-3"/>
                  <c:y val="-5.578785098484120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Patentes otorgadas 8,181,368 a Mayo </a:t>
                    </a:r>
                    <a:fld id="{C4459676-0703-447D-BA66-79E34686079E}" type="XVALUE"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[X VALUE]</a:t>
                    </a:fld>
                    <a:r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t> </a:t>
                    </a:r>
                    <a:r>
                      <a:rPr lang="en-US"/>
                      <a:t> 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r"/>
              <c:showCatName val="1"/>
              <c:extLst>
                <c:ext xmlns:c15="http://schemas.microsoft.com/office/drawing/2012/chart" uri="{CE6537A1-D6FC-4f65-9D91-7224C49458BB}">
                  <c15:layout>
                    <c:manualLayout>
                      <c:w val="0.32119177637176494"/>
                      <c:h val="0.11140877725302242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l"/>
            <c:showCatName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'Datos Fig.1'!$C$3:$C$38</c:f>
              <c:numCache>
                <c:formatCode>General</c:formatCode>
                <c:ptCount val="36"/>
                <c:pt idx="0">
                  <c:v>1790</c:v>
                </c:pt>
                <c:pt idx="19">
                  <c:v>1911</c:v>
                </c:pt>
                <c:pt idx="21">
                  <c:v>1935</c:v>
                </c:pt>
                <c:pt idx="23">
                  <c:v>1961</c:v>
                </c:pt>
                <c:pt idx="25">
                  <c:v>1976</c:v>
                </c:pt>
                <c:pt idx="28">
                  <c:v>1991</c:v>
                </c:pt>
                <c:pt idx="30">
                  <c:v>1999</c:v>
                </c:pt>
                <c:pt idx="32">
                  <c:v>2006</c:v>
                </c:pt>
                <c:pt idx="34">
                  <c:v>2011</c:v>
                </c:pt>
                <c:pt idx="35">
                  <c:v>2012</c:v>
                </c:pt>
              </c:numCache>
            </c:numRef>
          </c:cat>
          <c:val>
            <c:numRef>
              <c:f>'Datos Fig.1'!$D$3:$D$38</c:f>
              <c:numCache>
                <c:formatCode>#,##0</c:formatCode>
                <c:ptCount val="36"/>
                <c:pt idx="0">
                  <c:v>0</c:v>
                </c:pt>
                <c:pt idx="1">
                  <c:v>50000</c:v>
                </c:pt>
                <c:pt idx="2">
                  <c:v>100000</c:v>
                </c:pt>
                <c:pt idx="3">
                  <c:v>150000</c:v>
                </c:pt>
                <c:pt idx="4">
                  <c:v>200000</c:v>
                </c:pt>
                <c:pt idx="5">
                  <c:v>250000</c:v>
                </c:pt>
                <c:pt idx="6">
                  <c:v>300000</c:v>
                </c:pt>
                <c:pt idx="7">
                  <c:v>350000</c:v>
                </c:pt>
                <c:pt idx="8">
                  <c:v>400000</c:v>
                </c:pt>
                <c:pt idx="9">
                  <c:v>450000</c:v>
                </c:pt>
                <c:pt idx="10">
                  <c:v>500000</c:v>
                </c:pt>
                <c:pt idx="11">
                  <c:v>550000</c:v>
                </c:pt>
                <c:pt idx="12">
                  <c:v>600000</c:v>
                </c:pt>
                <c:pt idx="13">
                  <c:v>650000</c:v>
                </c:pt>
                <c:pt idx="14">
                  <c:v>700000</c:v>
                </c:pt>
                <c:pt idx="15">
                  <c:v>750000</c:v>
                </c:pt>
                <c:pt idx="16">
                  <c:v>800000</c:v>
                </c:pt>
                <c:pt idx="17">
                  <c:v>850000</c:v>
                </c:pt>
                <c:pt idx="18">
                  <c:v>900000</c:v>
                </c:pt>
                <c:pt idx="19">
                  <c:v>1000000</c:v>
                </c:pt>
                <c:pt idx="20">
                  <c:v>1500000</c:v>
                </c:pt>
                <c:pt idx="21">
                  <c:v>2000000</c:v>
                </c:pt>
                <c:pt idx="22">
                  <c:v>2500000</c:v>
                </c:pt>
                <c:pt idx="23">
                  <c:v>3000000</c:v>
                </c:pt>
                <c:pt idx="24">
                  <c:v>3500000</c:v>
                </c:pt>
                <c:pt idx="25">
                  <c:v>4000000</c:v>
                </c:pt>
                <c:pt idx="26">
                  <c:v>4500000</c:v>
                </c:pt>
                <c:pt idx="27">
                  <c:v>4750000</c:v>
                </c:pt>
                <c:pt idx="28">
                  <c:v>5000000</c:v>
                </c:pt>
                <c:pt idx="29">
                  <c:v>5500000</c:v>
                </c:pt>
                <c:pt idx="30">
                  <c:v>6000000</c:v>
                </c:pt>
                <c:pt idx="31">
                  <c:v>6500000</c:v>
                </c:pt>
                <c:pt idx="32">
                  <c:v>7000000</c:v>
                </c:pt>
                <c:pt idx="33">
                  <c:v>7500000</c:v>
                </c:pt>
                <c:pt idx="34">
                  <c:v>8000000</c:v>
                </c:pt>
                <c:pt idx="35">
                  <c:v>8181268</c:v>
                </c:pt>
              </c:numCache>
            </c:numRef>
          </c:val>
          <c:smooth val="1"/>
        </c:ser>
        <c:dLbls/>
        <c:marker val="1"/>
        <c:axId val="106237312"/>
        <c:axId val="106284544"/>
      </c:lineChart>
      <c:catAx>
        <c:axId val="10623731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Año</a:t>
                </a:r>
              </a:p>
            </c:rich>
          </c:tx>
          <c:layout>
            <c:manualLayout>
              <c:xMode val="edge"/>
              <c:yMode val="edge"/>
              <c:x val="0.89347013718993351"/>
              <c:y val="0.8393118250347833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one"/>
        <c:crossAx val="106284544"/>
        <c:crosses val="autoZero"/>
        <c:auto val="1"/>
        <c:lblAlgn val="ctr"/>
        <c:lblOffset val="100"/>
      </c:catAx>
      <c:valAx>
        <c:axId val="106284544"/>
        <c:scaling>
          <c:orientation val="minMax"/>
          <c:min val="0"/>
        </c:scaling>
        <c:axPos val="l"/>
        <c:majorGridlines>
          <c:spPr>
            <a:ln w="952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</a:t>
                </a:r>
                <a:r>
                  <a:rPr lang="es-MX" baseline="0"/>
                  <a:t> acumulado de patentes otorgadas</a:t>
                </a:r>
                <a:endParaRPr lang="es-MX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23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550897249723959"/>
          <c:y val="0.91120366484679671"/>
          <c:w val="0.28193791876097024"/>
          <c:h val="6.2761936361855314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/>
      <c:barChart>
        <c:barDir val="bar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dPt>
            <c:idx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1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3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4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6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7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'Datos Fig. 2'!$A$12:$I$13</c:f>
              <c:multiLvlStrCache>
                <c:ptCount val="9"/>
                <c:lvl>
                  <c:pt idx="0">
                    <c:v>Corporaciones</c:v>
                  </c:pt>
                  <c:pt idx="1">
                    <c:v>Sector Público</c:v>
                  </c:pt>
                  <c:pt idx="2">
                    <c:v>Individuos</c:v>
                  </c:pt>
                  <c:pt idx="3">
                    <c:v>Corporaciones</c:v>
                  </c:pt>
                  <c:pt idx="4">
                    <c:v>Sector Público</c:v>
                  </c:pt>
                  <c:pt idx="5">
                    <c:v>Individuos</c:v>
                  </c:pt>
                  <c:pt idx="6">
                    <c:v>Corporaciones</c:v>
                  </c:pt>
                  <c:pt idx="7">
                    <c:v>Sector Público</c:v>
                  </c:pt>
                  <c:pt idx="8">
                    <c:v>Individuos</c:v>
                  </c:pt>
                </c:lvl>
                <c:lvl>
                  <c:pt idx="0">
                    <c:v>Global</c:v>
                  </c:pt>
                  <c:pt idx="3">
                    <c:v>OCDE**</c:v>
                  </c:pt>
                  <c:pt idx="6">
                    <c:v>Estados Unidos</c:v>
                  </c:pt>
                </c:lvl>
              </c:multiLvlStrCache>
            </c:multiLvlStrRef>
          </c:cat>
          <c:val>
            <c:numRef>
              <c:f>'Datos Fig. 2'!$A$14:$I$14</c:f>
              <c:numCache>
                <c:formatCode>0.0</c:formatCode>
                <c:ptCount val="9"/>
                <c:pt idx="0">
                  <c:v>75.713103615676005</c:v>
                </c:pt>
                <c:pt idx="1">
                  <c:v>8.1743632738503056</c:v>
                </c:pt>
                <c:pt idx="2">
                  <c:v>5.7414392428245673</c:v>
                </c:pt>
                <c:pt idx="3">
                  <c:v>76.429807553520604</c:v>
                </c:pt>
                <c:pt idx="4">
                  <c:v>7.6339484339264114</c:v>
                </c:pt>
                <c:pt idx="5">
                  <c:v>5.1000127474278223</c:v>
                </c:pt>
                <c:pt idx="6">
                  <c:v>68.635393594490154</c:v>
                </c:pt>
                <c:pt idx="7">
                  <c:v>7.2448385688648891</c:v>
                </c:pt>
                <c:pt idx="8">
                  <c:v>5.4315877968732318</c:v>
                </c:pt>
              </c:numCache>
            </c:numRef>
          </c:val>
        </c:ser>
        <c:dLbls/>
        <c:gapWidth val="182"/>
        <c:axId val="111003136"/>
        <c:axId val="111004672"/>
      </c:barChart>
      <c:catAx>
        <c:axId val="111003136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004672"/>
        <c:crosses val="autoZero"/>
        <c:auto val="1"/>
        <c:lblAlgn val="ctr"/>
        <c:lblOffset val="100"/>
      </c:catAx>
      <c:valAx>
        <c:axId val="111004672"/>
        <c:scaling>
          <c:orientation val="minMax"/>
        </c:scaling>
        <c:delete val="1"/>
        <c:axPos val="b"/>
        <c:numFmt formatCode="0.0" sourceLinked="1"/>
        <c:majorTickMark val="none"/>
        <c:tickLblPos val="none"/>
        <c:crossAx val="11100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Población extranjera de 25 años y más (millones)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fig 5'!$B$2:$B$12</c:f>
              <c:strCache>
                <c:ptCount val="11"/>
                <c:pt idx="0">
                  <c:v>India</c:v>
                </c:pt>
                <c:pt idx="1">
                  <c:v>México</c:v>
                </c:pt>
                <c:pt idx="2">
                  <c:v>Filipinas</c:v>
                </c:pt>
                <c:pt idx="3">
                  <c:v>China</c:v>
                </c:pt>
                <c:pt idx="4">
                  <c:v>Corea del Sur</c:v>
                </c:pt>
                <c:pt idx="5">
                  <c:v>Alemania</c:v>
                </c:pt>
                <c:pt idx="6">
                  <c:v>Canadá</c:v>
                </c:pt>
                <c:pt idx="7">
                  <c:v>vietman</c:v>
                </c:pt>
                <c:pt idx="8">
                  <c:v>Cuba</c:v>
                </c:pt>
                <c:pt idx="9">
                  <c:v>Taiwán</c:v>
                </c:pt>
                <c:pt idx="10">
                  <c:v>Japón</c:v>
                </c:pt>
              </c:strCache>
            </c:strRef>
          </c:cat>
          <c:val>
            <c:numRef>
              <c:f>'Datos fig 5'!$C$2:$C$12</c:f>
              <c:numCache>
                <c:formatCode>General</c:formatCode>
                <c:ptCount val="11"/>
                <c:pt idx="0">
                  <c:v>1.3</c:v>
                </c:pt>
                <c:pt idx="1">
                  <c:v>1.1000000000000001</c:v>
                </c:pt>
                <c:pt idx="2">
                  <c:v>1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</c:numCache>
            </c:numRef>
          </c:val>
        </c:ser>
        <c:dLbls/>
        <c:gapWidth val="70"/>
        <c:overlap val="-27"/>
        <c:axId val="111979136"/>
        <c:axId val="111985024"/>
      </c:barChart>
      <c:catAx>
        <c:axId val="1119791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985024"/>
        <c:crosses val="autoZero"/>
        <c:auto val="1"/>
        <c:lblAlgn val="ctr"/>
        <c:lblOffset val="100"/>
      </c:catAx>
      <c:valAx>
        <c:axId val="111985024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11197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/>
      <c:barChart>
        <c:barDir val="bar"/>
        <c:grouping val="clustered"/>
        <c:ser>
          <c:idx val="0"/>
          <c:order val="0"/>
          <c:tx>
            <c:strRef>
              <c:f>'datos fig 6'!$B$4</c:f>
              <c:strCache>
                <c:ptCount val="1"/>
                <c:pt idx="0">
                  <c:v>Total: Origen mexicano en EEUU / Nacidos y residentes en México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fig 6'!$C$3:$D$3</c:f>
              <c:strCache>
                <c:ptCount val="2"/>
                <c:pt idx="0">
                  <c:v>Doctorado</c:v>
                </c:pt>
                <c:pt idx="1">
                  <c:v>Maestría</c:v>
                </c:pt>
              </c:strCache>
            </c:strRef>
          </c:cat>
          <c:val>
            <c:numRef>
              <c:f>'datos fig 6'!$C$4:$D$4</c:f>
              <c:numCache>
                <c:formatCode>0%</c:formatCode>
                <c:ptCount val="2"/>
                <c:pt idx="0">
                  <c:v>0.3</c:v>
                </c:pt>
                <c:pt idx="1">
                  <c:v>0.55000000000000004</c:v>
                </c:pt>
              </c:numCache>
            </c:numRef>
          </c:val>
        </c:ser>
        <c:ser>
          <c:idx val="1"/>
          <c:order val="1"/>
          <c:tx>
            <c:strRef>
              <c:f>'datos fig 6'!$B$5</c:f>
              <c:strCache>
                <c:ptCount val="1"/>
                <c:pt idx="0">
                  <c:v>Nacidos en EEUU de origen mexicano / Nacidos y residentes en México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fig 6'!$C$3:$D$3</c:f>
              <c:strCache>
                <c:ptCount val="2"/>
                <c:pt idx="0">
                  <c:v>Doctorado</c:v>
                </c:pt>
                <c:pt idx="1">
                  <c:v>Maestría</c:v>
                </c:pt>
              </c:strCache>
            </c:strRef>
          </c:cat>
          <c:val>
            <c:numRef>
              <c:f>'datos fig 6'!$C$5:$D$5</c:f>
              <c:numCache>
                <c:formatCode>0%</c:formatCode>
                <c:ptCount val="2"/>
                <c:pt idx="0">
                  <c:v>0.2</c:v>
                </c:pt>
                <c:pt idx="1">
                  <c:v>0.39</c:v>
                </c:pt>
              </c:numCache>
            </c:numRef>
          </c:val>
        </c:ser>
        <c:ser>
          <c:idx val="2"/>
          <c:order val="2"/>
          <c:tx>
            <c:strRef>
              <c:f>'datos fig 6'!$B$6</c:f>
              <c:strCache>
                <c:ptCount val="1"/>
                <c:pt idx="0">
                  <c:v>Inmigrantes en EEUU / Nacidos en México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fig 6'!$C$3:$D$3</c:f>
              <c:strCache>
                <c:ptCount val="2"/>
                <c:pt idx="0">
                  <c:v>Doctorado</c:v>
                </c:pt>
                <c:pt idx="1">
                  <c:v>Maestría</c:v>
                </c:pt>
              </c:strCache>
            </c:strRef>
          </c:cat>
          <c:val>
            <c:numRef>
              <c:f>'datos fig 6'!$C$6:$D$6</c:f>
              <c:numCache>
                <c:formatCode>0%</c:formatCode>
                <c:ptCount val="2"/>
                <c:pt idx="0">
                  <c:v>0.09</c:v>
                </c:pt>
                <c:pt idx="1">
                  <c:v>0.16</c:v>
                </c:pt>
              </c:numCache>
            </c:numRef>
          </c:val>
        </c:ser>
        <c:dLbls/>
        <c:gapWidth val="112"/>
        <c:overlap val="-50"/>
        <c:axId val="112548480"/>
        <c:axId val="112615808"/>
      </c:barChart>
      <c:catAx>
        <c:axId val="112548480"/>
        <c:scaling>
          <c:orientation val="maxMin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615808"/>
        <c:crosses val="autoZero"/>
        <c:auto val="1"/>
        <c:lblAlgn val="ctr"/>
        <c:lblOffset val="100"/>
      </c:catAx>
      <c:valAx>
        <c:axId val="112615808"/>
        <c:scaling>
          <c:orientation val="minMax"/>
        </c:scaling>
        <c:delete val="1"/>
        <c:axPos val="t"/>
        <c:numFmt formatCode="0%" sourceLinked="1"/>
        <c:majorTickMark val="none"/>
        <c:tickLblPos val="none"/>
        <c:crossAx val="11254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Inmigrantes mexicanos en EEUU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1"/>
          <c:order val="0"/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cat>
            <c:strRef>
              <c:f>'datos fig 7'!$B$2:$B$8</c:f>
              <c:strCache>
                <c:ptCount val="7"/>
                <c:pt idx="0">
                  <c:v>Computación y Sistemas</c:v>
                </c:pt>
                <c:pt idx="1">
                  <c:v>Ciencias</c:v>
                </c:pt>
                <c:pt idx="2">
                  <c:v>Ingeniería</c:v>
                </c:pt>
                <c:pt idx="4">
                  <c:v>Computación y Sistemas</c:v>
                </c:pt>
                <c:pt idx="5">
                  <c:v>Ciencias</c:v>
                </c:pt>
                <c:pt idx="6">
                  <c:v>Ingeniería</c:v>
                </c:pt>
              </c:strCache>
            </c:strRef>
          </c:cat>
          <c:val>
            <c:numRef>
              <c:f>'datos fig 7'!$C$2:$C$8</c:f>
              <c:numCache>
                <c:formatCode>0%</c:formatCode>
                <c:ptCount val="7"/>
                <c:pt idx="0">
                  <c:v>0.38</c:v>
                </c:pt>
                <c:pt idx="1">
                  <c:v>0.13</c:v>
                </c:pt>
                <c:pt idx="2">
                  <c:v>0.15</c:v>
                </c:pt>
                <c:pt idx="4">
                  <c:v>0.61</c:v>
                </c:pt>
                <c:pt idx="5">
                  <c:v>0.53</c:v>
                </c:pt>
                <c:pt idx="6">
                  <c:v>0.32</c:v>
                </c:pt>
              </c:numCache>
            </c:numRef>
          </c:val>
        </c:ser>
        <c:ser>
          <c:idx val="0"/>
          <c:order val="1"/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fig 7'!$B$2:$B$8</c:f>
              <c:strCache>
                <c:ptCount val="7"/>
                <c:pt idx="0">
                  <c:v>Computación y Sistemas</c:v>
                </c:pt>
                <c:pt idx="1">
                  <c:v>Ciencias</c:v>
                </c:pt>
                <c:pt idx="2">
                  <c:v>Ingeniería</c:v>
                </c:pt>
                <c:pt idx="4">
                  <c:v>Computación y Sistemas</c:v>
                </c:pt>
                <c:pt idx="5">
                  <c:v>Ciencias</c:v>
                </c:pt>
                <c:pt idx="6">
                  <c:v>Ingeniería</c:v>
                </c:pt>
              </c:strCache>
            </c:strRef>
          </c:cat>
          <c:val>
            <c:numRef>
              <c:f>'datos fig 7'!$C$2:$C$8</c:f>
              <c:numCache>
                <c:formatCode>0%</c:formatCode>
                <c:ptCount val="7"/>
                <c:pt idx="0">
                  <c:v>0.38</c:v>
                </c:pt>
                <c:pt idx="1">
                  <c:v>0.13</c:v>
                </c:pt>
                <c:pt idx="2">
                  <c:v>0.15</c:v>
                </c:pt>
                <c:pt idx="4">
                  <c:v>0.61</c:v>
                </c:pt>
                <c:pt idx="5">
                  <c:v>0.53</c:v>
                </c:pt>
                <c:pt idx="6">
                  <c:v>0.32</c:v>
                </c:pt>
              </c:numCache>
            </c:numRef>
          </c:val>
        </c:ser>
        <c:dLbls/>
        <c:gapWidth val="182"/>
        <c:axId val="112686208"/>
        <c:axId val="112687744"/>
      </c:barChart>
      <c:catAx>
        <c:axId val="112686208"/>
        <c:scaling>
          <c:orientation val="maxMin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687744"/>
        <c:crosses val="autoZero"/>
        <c:auto val="1"/>
        <c:lblAlgn val="ctr"/>
        <c:lblOffset val="100"/>
      </c:catAx>
      <c:valAx>
        <c:axId val="112687744"/>
        <c:scaling>
          <c:orientation val="minMax"/>
        </c:scaling>
        <c:delete val="1"/>
        <c:axPos val="t"/>
        <c:numFmt formatCode="0%" sourceLinked="1"/>
        <c:majorTickMark val="none"/>
        <c:tickLblPos val="none"/>
        <c:crossAx val="11268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</xdr:row>
      <xdr:rowOff>114300</xdr:rowOff>
    </xdr:from>
    <xdr:to>
      <xdr:col>11</xdr:col>
      <xdr:colOff>152402</xdr:colOff>
      <xdr:row>21</xdr:row>
      <xdr:rowOff>100013</xdr:rowOff>
    </xdr:to>
    <xdr:grpSp>
      <xdr:nvGrpSpPr>
        <xdr:cNvPr id="12" name="Grupo 11"/>
        <xdr:cNvGrpSpPr/>
      </xdr:nvGrpSpPr>
      <xdr:grpSpPr>
        <a:xfrm>
          <a:off x="2245995" y="678180"/>
          <a:ext cx="6539867" cy="3277553"/>
          <a:chOff x="2200275" y="685800"/>
          <a:chExt cx="6334127" cy="3414713"/>
        </a:xfrm>
      </xdr:grpSpPr>
      <xdr:grpSp>
        <xdr:nvGrpSpPr>
          <xdr:cNvPr id="2" name="Grupo 1"/>
          <xdr:cNvGrpSpPr/>
        </xdr:nvGrpSpPr>
        <xdr:grpSpPr>
          <a:xfrm>
            <a:off x="2200275" y="685800"/>
            <a:ext cx="6334127" cy="3414713"/>
            <a:chOff x="4981573" y="300036"/>
            <a:chExt cx="6334127" cy="3414713"/>
          </a:xfrm>
        </xdr:grpSpPr>
        <xdr:graphicFrame macro="">
          <xdr:nvGraphicFramePr>
            <xdr:cNvPr id="3" name="Gráfico 2"/>
            <xdr:cNvGraphicFramePr/>
          </xdr:nvGraphicFramePr>
          <xdr:xfrm>
            <a:off x="4981573" y="300036"/>
            <a:ext cx="6057901" cy="341471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cxnSp macro="">
          <xdr:nvCxnSpPr>
            <xdr:cNvPr id="4" name="Conector recto 3"/>
            <xdr:cNvCxnSpPr/>
          </xdr:nvCxnSpPr>
          <xdr:spPr>
            <a:xfrm flipV="1">
              <a:off x="6067425" y="1876425"/>
              <a:ext cx="4733925" cy="19052"/>
            </a:xfrm>
            <a:prstGeom prst="line">
              <a:avLst/>
            </a:prstGeom>
          </xdr:spPr>
          <xdr:style>
            <a:lnRef idx="3">
              <a:schemeClr val="accent2"/>
            </a:lnRef>
            <a:fillRef idx="0">
              <a:schemeClr val="accent2"/>
            </a:fillRef>
            <a:effectRef idx="2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5" name="Conector recto 4"/>
            <xdr:cNvCxnSpPr/>
          </xdr:nvCxnSpPr>
          <xdr:spPr>
            <a:xfrm flipH="1">
              <a:off x="10372726" y="723900"/>
              <a:ext cx="9524" cy="647700"/>
            </a:xfrm>
            <a:prstGeom prst="line">
              <a:avLst/>
            </a:prstGeom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" name="Conector recto 5"/>
            <xdr:cNvCxnSpPr/>
          </xdr:nvCxnSpPr>
          <xdr:spPr>
            <a:xfrm>
              <a:off x="10325100" y="1362075"/>
              <a:ext cx="104775" cy="0"/>
            </a:xfrm>
            <a:prstGeom prst="line">
              <a:avLst/>
            </a:prstGeom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" name="Conector recto 6"/>
            <xdr:cNvCxnSpPr/>
          </xdr:nvCxnSpPr>
          <xdr:spPr>
            <a:xfrm>
              <a:off x="10334625" y="714375"/>
              <a:ext cx="104775" cy="0"/>
            </a:xfrm>
            <a:prstGeom prst="line">
              <a:avLst/>
            </a:prstGeom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8" name="CuadroTexto 7"/>
            <xdr:cNvSpPr txBox="1"/>
          </xdr:nvSpPr>
          <xdr:spPr>
            <a:xfrm>
              <a:off x="10477501" y="933450"/>
              <a:ext cx="838199" cy="4000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700"/>
                <a:t>2  miilones extra</a:t>
              </a:r>
              <a:r>
                <a:rPr lang="es-MX" sz="700" baseline="0"/>
                <a:t> de patentes</a:t>
              </a:r>
              <a:endParaRPr lang="es-MX" sz="700"/>
            </a:p>
          </xdr:txBody>
        </xdr:sp>
        <xdr:cxnSp macro="">
          <xdr:nvCxnSpPr>
            <xdr:cNvPr id="9" name="Conector recto 8"/>
            <xdr:cNvCxnSpPr/>
          </xdr:nvCxnSpPr>
          <xdr:spPr>
            <a:xfrm flipV="1">
              <a:off x="9353550" y="1276350"/>
              <a:ext cx="809625" cy="561975"/>
            </a:xfrm>
            <a:prstGeom prst="line">
              <a:avLst/>
            </a:prstGeom>
            <a:ln>
              <a:solidFill>
                <a:schemeClr val="tx1"/>
              </a:solidFill>
              <a:prstDash val="sysDot"/>
            </a:ln>
          </xdr:spPr>
          <xdr:style>
            <a:lnRef idx="3">
              <a:schemeClr val="accent4"/>
            </a:lnRef>
            <a:fillRef idx="0">
              <a:schemeClr val="accent4"/>
            </a:fillRef>
            <a:effectRef idx="2">
              <a:schemeClr val="accent4"/>
            </a:effectRef>
            <a:fontRef idx="minor">
              <a:schemeClr val="tx1"/>
            </a:fontRef>
          </xdr:style>
        </xdr:cxnSp>
      </xdr:grpSp>
      <xdr:sp macro="" textlink="">
        <xdr:nvSpPr>
          <xdr:cNvPr id="10" name="CuadroTexto 9"/>
          <xdr:cNvSpPr txBox="1"/>
        </xdr:nvSpPr>
        <xdr:spPr>
          <a:xfrm>
            <a:off x="5429250" y="2076450"/>
            <a:ext cx="600075" cy="2000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000"/>
              <a:t>1980</a:t>
            </a:r>
          </a:p>
        </xdr:txBody>
      </xdr:sp>
      <xdr:cxnSp macro="">
        <xdr:nvCxnSpPr>
          <xdr:cNvPr id="11" name="Conector recto 10"/>
          <xdr:cNvCxnSpPr/>
        </xdr:nvCxnSpPr>
        <xdr:spPr>
          <a:xfrm flipV="1">
            <a:off x="5172075" y="3962400"/>
            <a:ext cx="304800" cy="1"/>
          </a:xfrm>
          <a:prstGeom prst="line">
            <a:avLst/>
          </a:prstGeom>
          <a:ln>
            <a:prstDash val="sysDot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0.53302</cdr:x>
      <cdr:y>0.91911</cdr:y>
    </cdr:from>
    <cdr:to>
      <cdr:x>0.80031</cdr:x>
      <cdr:y>0.97769</cdr:y>
    </cdr:to>
    <cdr:sp macro="" textlink="">
      <cdr:nvSpPr>
        <cdr:cNvPr id="40" name="CuadroTexto 39"/>
        <cdr:cNvSpPr txBox="1"/>
      </cdr:nvSpPr>
      <cdr:spPr>
        <a:xfrm xmlns:a="http://schemas.openxmlformats.org/drawingml/2006/main">
          <a:off x="3228977" y="3138489"/>
          <a:ext cx="16192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MX" sz="900">
              <a:solidFill>
                <a:schemeClr val="bg2">
                  <a:lumMod val="50000"/>
                </a:schemeClr>
              </a:solidFill>
            </a:rPr>
            <a:t>Tendencia</a:t>
          </a:r>
          <a:r>
            <a:rPr lang="es-MX" sz="900" baseline="0">
              <a:solidFill>
                <a:schemeClr val="bg2">
                  <a:lumMod val="50000"/>
                </a:schemeClr>
              </a:solidFill>
            </a:rPr>
            <a:t>  1960-1980</a:t>
          </a:r>
          <a:endParaRPr lang="es-MX" sz="900">
            <a:solidFill>
              <a:schemeClr val="bg2">
                <a:lumMod val="50000"/>
              </a:schemeClr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1859718</xdr:colOff>
      <xdr:row>6</xdr:row>
      <xdr:rowOff>104775</xdr:rowOff>
    </xdr:from>
    <xdr:to>
      <xdr:col>0</xdr:col>
      <xdr:colOff>1943099</xdr:colOff>
      <xdr:row>8</xdr:row>
      <xdr:rowOff>169027</xdr:rowOff>
    </xdr:to>
    <xdr:sp macro="" textlink="">
      <xdr:nvSpPr>
        <xdr:cNvPr id="2" name="Left Brace 6"/>
        <xdr:cNvSpPr/>
      </xdr:nvSpPr>
      <xdr:spPr>
        <a:xfrm>
          <a:off x="1859718" y="1809750"/>
          <a:ext cx="83381" cy="445252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000"/>
        </a:p>
      </xdr:txBody>
    </xdr:sp>
    <xdr:clientData/>
  </xdr:twoCellAnchor>
  <xdr:twoCellAnchor>
    <xdr:from>
      <xdr:col>0</xdr:col>
      <xdr:colOff>1454602</xdr:colOff>
      <xdr:row>5</xdr:row>
      <xdr:rowOff>123825</xdr:rowOff>
    </xdr:from>
    <xdr:to>
      <xdr:col>0</xdr:col>
      <xdr:colOff>1552575</xdr:colOff>
      <xdr:row>8</xdr:row>
      <xdr:rowOff>152399</xdr:rowOff>
    </xdr:to>
    <xdr:sp macro="" textlink="">
      <xdr:nvSpPr>
        <xdr:cNvPr id="3" name="Left Brace 7"/>
        <xdr:cNvSpPr/>
      </xdr:nvSpPr>
      <xdr:spPr>
        <a:xfrm>
          <a:off x="1454602" y="1638300"/>
          <a:ext cx="97973" cy="60007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000"/>
        </a:p>
      </xdr:txBody>
    </xdr:sp>
    <xdr:clientData/>
  </xdr:twoCellAnchor>
  <xdr:twoCellAnchor>
    <xdr:from>
      <xdr:col>0</xdr:col>
      <xdr:colOff>1491633</xdr:colOff>
      <xdr:row>6</xdr:row>
      <xdr:rowOff>165916</xdr:rowOff>
    </xdr:from>
    <xdr:to>
      <xdr:col>0</xdr:col>
      <xdr:colOff>1914524</xdr:colOff>
      <xdr:row>8</xdr:row>
      <xdr:rowOff>33767</xdr:rowOff>
    </xdr:to>
    <xdr:sp macro="" textlink="">
      <xdr:nvSpPr>
        <xdr:cNvPr id="4" name="TextBox 8"/>
        <xdr:cNvSpPr txBox="1"/>
      </xdr:nvSpPr>
      <xdr:spPr>
        <a:xfrm>
          <a:off x="1491633" y="1870891"/>
          <a:ext cx="422891" cy="24885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000"/>
            <a:t>77%</a:t>
          </a:r>
        </a:p>
      </xdr:txBody>
    </xdr:sp>
    <xdr:clientData/>
  </xdr:twoCellAnchor>
  <xdr:twoCellAnchor>
    <xdr:from>
      <xdr:col>0</xdr:col>
      <xdr:colOff>1123950</xdr:colOff>
      <xdr:row>5</xdr:row>
      <xdr:rowOff>171450</xdr:rowOff>
    </xdr:from>
    <xdr:to>
      <xdr:col>0</xdr:col>
      <xdr:colOff>1552575</xdr:colOff>
      <xdr:row>7</xdr:row>
      <xdr:rowOff>39301</xdr:rowOff>
    </xdr:to>
    <xdr:sp macro="" textlink="">
      <xdr:nvSpPr>
        <xdr:cNvPr id="5" name="TextBox 9"/>
        <xdr:cNvSpPr txBox="1"/>
      </xdr:nvSpPr>
      <xdr:spPr>
        <a:xfrm>
          <a:off x="1123950" y="1685925"/>
          <a:ext cx="428625" cy="24885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000"/>
            <a:t>92%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57150</xdr:rowOff>
    </xdr:from>
    <xdr:to>
      <xdr:col>11</xdr:col>
      <xdr:colOff>314325</xdr:colOff>
      <xdr:row>17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66675</xdr:rowOff>
    </xdr:from>
    <xdr:to>
      <xdr:col>7</xdr:col>
      <xdr:colOff>409575</xdr:colOff>
      <xdr:row>15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3</xdr:row>
      <xdr:rowOff>123825</xdr:rowOff>
    </xdr:from>
    <xdr:to>
      <xdr:col>7</xdr:col>
      <xdr:colOff>14619</xdr:colOff>
      <xdr:row>5</xdr:row>
      <xdr:rowOff>94416</xdr:rowOff>
    </xdr:to>
    <xdr:sp macro="" textlink="">
      <xdr:nvSpPr>
        <xdr:cNvPr id="3" name="2 CuadroTexto"/>
        <xdr:cNvSpPr txBox="1"/>
      </xdr:nvSpPr>
      <xdr:spPr>
        <a:xfrm>
          <a:off x="2571750" y="704850"/>
          <a:ext cx="1710069" cy="35159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200" b="1" i="1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  <a:r>
            <a:rPr lang="es-MX" sz="900" b="0">
              <a:latin typeface="Times New Roman" panose="02020603050405020304" pitchFamily="18" charset="0"/>
              <a:cs typeface="Times New Roman" panose="02020603050405020304" pitchFamily="18" charset="0"/>
            </a:rPr>
            <a:t>Incluye: Grado asociado a licenciatura, Licenciatura, Maestría y Doctorado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3</xdr:row>
      <xdr:rowOff>142875</xdr:rowOff>
    </xdr:from>
    <xdr:to>
      <xdr:col>10</xdr:col>
      <xdr:colOff>304799</xdr:colOff>
      <xdr:row>19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9525</xdr:rowOff>
    </xdr:from>
    <xdr:to>
      <xdr:col>9</xdr:col>
      <xdr:colOff>304800</xdr:colOff>
      <xdr:row>18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171450</xdr:colOff>
      <xdr:row>11</xdr:row>
      <xdr:rowOff>28575</xdr:rowOff>
    </xdr:from>
    <xdr:to>
      <xdr:col>8</xdr:col>
      <xdr:colOff>495300</xdr:colOff>
      <xdr:row>12</xdr:row>
      <xdr:rowOff>161925</xdr:rowOff>
    </xdr:to>
    <xdr:sp macro="" textlink="">
      <xdr:nvSpPr>
        <xdr:cNvPr id="3" name="TextBox 2"/>
        <xdr:cNvSpPr txBox="1"/>
      </xdr:nvSpPr>
      <xdr:spPr>
        <a:xfrm>
          <a:off x="2000250" y="2124075"/>
          <a:ext cx="3371850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Nacidos</a:t>
          </a:r>
          <a:r>
            <a:rPr lang="es-MX" sz="1200" baseline="0"/>
            <a:t> en EEUU de origen mexicano</a:t>
          </a:r>
          <a:endParaRPr lang="es-MX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D38"/>
  <sheetViews>
    <sheetView topLeftCell="A6" workbookViewId="0">
      <selection activeCell="F19" sqref="F19"/>
    </sheetView>
  </sheetViews>
  <sheetFormatPr baseColWidth="10" defaultColWidth="11.44140625" defaultRowHeight="14.4"/>
  <sheetData>
    <row r="2" spans="3:4">
      <c r="C2" t="s">
        <v>33</v>
      </c>
      <c r="D2" t="s">
        <v>95</v>
      </c>
    </row>
    <row r="3" spans="3:4">
      <c r="C3">
        <v>1790</v>
      </c>
      <c r="D3" s="69">
        <v>0</v>
      </c>
    </row>
    <row r="4" spans="3:4">
      <c r="D4" s="69">
        <v>50000</v>
      </c>
    </row>
    <row r="5" spans="3:4">
      <c r="D5" s="69">
        <v>100000</v>
      </c>
    </row>
    <row r="6" spans="3:4">
      <c r="D6" s="69">
        <v>150000</v>
      </c>
    </row>
    <row r="7" spans="3:4">
      <c r="D7" s="69">
        <v>200000</v>
      </c>
    </row>
    <row r="8" spans="3:4">
      <c r="D8" s="69">
        <v>250000</v>
      </c>
    </row>
    <row r="9" spans="3:4">
      <c r="D9" s="69">
        <v>300000</v>
      </c>
    </row>
    <row r="10" spans="3:4">
      <c r="D10" s="69">
        <v>350000</v>
      </c>
    </row>
    <row r="11" spans="3:4">
      <c r="D11" s="69">
        <v>400000</v>
      </c>
    </row>
    <row r="12" spans="3:4">
      <c r="D12" s="69">
        <v>450000</v>
      </c>
    </row>
    <row r="13" spans="3:4">
      <c r="D13" s="69">
        <v>500000</v>
      </c>
    </row>
    <row r="14" spans="3:4">
      <c r="D14" s="69">
        <v>550000</v>
      </c>
    </row>
    <row r="15" spans="3:4">
      <c r="D15" s="69">
        <v>600000</v>
      </c>
    </row>
    <row r="16" spans="3:4">
      <c r="D16" s="69">
        <v>650000</v>
      </c>
    </row>
    <row r="17" spans="3:4">
      <c r="D17" s="69">
        <v>700000</v>
      </c>
    </row>
    <row r="18" spans="3:4">
      <c r="D18" s="69">
        <v>750000</v>
      </c>
    </row>
    <row r="19" spans="3:4">
      <c r="D19" s="69">
        <v>800000</v>
      </c>
    </row>
    <row r="20" spans="3:4">
      <c r="D20" s="69">
        <v>850000</v>
      </c>
    </row>
    <row r="21" spans="3:4">
      <c r="D21" s="69">
        <v>900000</v>
      </c>
    </row>
    <row r="22" spans="3:4">
      <c r="C22">
        <v>1911</v>
      </c>
      <c r="D22" s="69">
        <v>1000000</v>
      </c>
    </row>
    <row r="23" spans="3:4">
      <c r="D23" s="69">
        <v>1500000</v>
      </c>
    </row>
    <row r="24" spans="3:4">
      <c r="C24">
        <v>1935</v>
      </c>
      <c r="D24" s="69">
        <v>2000000</v>
      </c>
    </row>
    <row r="25" spans="3:4">
      <c r="D25" s="69">
        <v>2500000</v>
      </c>
    </row>
    <row r="26" spans="3:4">
      <c r="C26">
        <v>1961</v>
      </c>
      <c r="D26" s="69">
        <v>3000000</v>
      </c>
    </row>
    <row r="27" spans="3:4">
      <c r="D27" s="69">
        <v>3500000</v>
      </c>
    </row>
    <row r="28" spans="3:4">
      <c r="C28">
        <v>1976</v>
      </c>
      <c r="D28" s="69">
        <v>4000000</v>
      </c>
    </row>
    <row r="29" spans="3:4">
      <c r="D29" s="69">
        <v>4500000</v>
      </c>
    </row>
    <row r="30" spans="3:4">
      <c r="D30" s="69">
        <v>4750000</v>
      </c>
    </row>
    <row r="31" spans="3:4">
      <c r="C31">
        <v>1991</v>
      </c>
      <c r="D31" s="69">
        <v>5000000</v>
      </c>
    </row>
    <row r="32" spans="3:4">
      <c r="D32" s="69">
        <v>5500000</v>
      </c>
    </row>
    <row r="33" spans="3:4">
      <c r="C33">
        <v>1999</v>
      </c>
      <c r="D33" s="69">
        <v>6000000</v>
      </c>
    </row>
    <row r="34" spans="3:4">
      <c r="D34" s="69">
        <v>6500000</v>
      </c>
    </row>
    <row r="35" spans="3:4">
      <c r="C35">
        <v>2006</v>
      </c>
      <c r="D35" s="69">
        <v>7000000</v>
      </c>
    </row>
    <row r="36" spans="3:4">
      <c r="D36" s="69">
        <v>7500000</v>
      </c>
    </row>
    <row r="37" spans="3:4">
      <c r="C37">
        <v>2011</v>
      </c>
      <c r="D37" s="69">
        <v>8000000</v>
      </c>
    </row>
    <row r="38" spans="3:4">
      <c r="C38">
        <v>2012</v>
      </c>
      <c r="D38" s="69">
        <v>8181268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A10" sqref="A10:E10"/>
    </sheetView>
  </sheetViews>
  <sheetFormatPr baseColWidth="10" defaultColWidth="9.109375" defaultRowHeight="14.4"/>
  <cols>
    <col min="1" max="1" width="31.33203125" style="91" customWidth="1"/>
    <col min="2" max="16384" width="9.109375" style="91"/>
  </cols>
  <sheetData>
    <row r="1" spans="1:5" ht="27.75" customHeight="1" thickBot="1">
      <c r="A1" s="139" t="s">
        <v>133</v>
      </c>
      <c r="B1" s="139"/>
      <c r="C1" s="139"/>
      <c r="D1" s="139"/>
      <c r="E1" s="139"/>
    </row>
    <row r="2" spans="1:5" ht="15" thickBot="1">
      <c r="A2" s="92"/>
      <c r="B2" s="141" t="s">
        <v>22</v>
      </c>
      <c r="C2" s="141"/>
      <c r="D2" s="141" t="s">
        <v>0</v>
      </c>
      <c r="E2" s="141"/>
    </row>
    <row r="3" spans="1:5" ht="15" thickBot="1">
      <c r="A3" s="93" t="s">
        <v>114</v>
      </c>
      <c r="B3" s="98">
        <v>1994</v>
      </c>
      <c r="C3" s="98">
        <v>2012</v>
      </c>
      <c r="D3" s="98">
        <v>1994</v>
      </c>
      <c r="E3" s="98">
        <v>2012</v>
      </c>
    </row>
    <row r="4" spans="1:5" ht="15" thickBot="1">
      <c r="A4" s="94" t="s">
        <v>115</v>
      </c>
      <c r="B4" s="99">
        <v>4.54</v>
      </c>
      <c r="C4" s="99">
        <v>9.24</v>
      </c>
      <c r="D4" s="99">
        <v>26.82</v>
      </c>
      <c r="E4" s="99">
        <v>48.45</v>
      </c>
    </row>
    <row r="5" spans="1:5" ht="15" thickBot="1">
      <c r="A5" s="95" t="s">
        <v>116</v>
      </c>
      <c r="B5" s="100" t="s">
        <v>117</v>
      </c>
      <c r="C5" s="100" t="s">
        <v>118</v>
      </c>
      <c r="D5" s="100" t="s">
        <v>119</v>
      </c>
      <c r="E5" s="100" t="s">
        <v>120</v>
      </c>
    </row>
    <row r="6" spans="1:5" ht="28.2" thickBot="1">
      <c r="A6" s="94" t="s">
        <v>121</v>
      </c>
      <c r="B6" s="99" t="s">
        <v>122</v>
      </c>
      <c r="C6" s="99" t="s">
        <v>123</v>
      </c>
      <c r="D6" s="99" t="s">
        <v>124</v>
      </c>
      <c r="E6" s="99" t="s">
        <v>125</v>
      </c>
    </row>
    <row r="7" spans="1:5">
      <c r="A7" s="96" t="s">
        <v>126</v>
      </c>
      <c r="B7" s="142" t="s">
        <v>128</v>
      </c>
      <c r="C7" s="142" t="s">
        <v>129</v>
      </c>
      <c r="D7" s="142" t="s">
        <v>130</v>
      </c>
      <c r="E7" s="142" t="s">
        <v>131</v>
      </c>
    </row>
    <row r="8" spans="1:5" ht="15" thickBot="1">
      <c r="A8" s="97" t="s">
        <v>127</v>
      </c>
      <c r="B8" s="143"/>
      <c r="C8" s="143"/>
      <c r="D8" s="143"/>
      <c r="E8" s="143"/>
    </row>
    <row r="9" spans="1:5" ht="15" thickBot="1">
      <c r="A9" s="97" t="s">
        <v>132</v>
      </c>
      <c r="B9" s="101">
        <v>51</v>
      </c>
      <c r="C9" s="101">
        <v>61</v>
      </c>
      <c r="D9" s="101">
        <v>4</v>
      </c>
      <c r="E9" s="101">
        <v>3</v>
      </c>
    </row>
    <row r="10" spans="1:5" ht="45" customHeight="1">
      <c r="A10" s="140" t="s">
        <v>134</v>
      </c>
      <c r="B10" s="140"/>
      <c r="C10" s="140"/>
      <c r="D10" s="140"/>
      <c r="E10" s="140"/>
    </row>
  </sheetData>
  <mergeCells count="8">
    <mergeCell ref="A1:E1"/>
    <mergeCell ref="A10:E10"/>
    <mergeCell ref="B2:C2"/>
    <mergeCell ref="D2:E2"/>
    <mergeCell ref="B7:B8"/>
    <mergeCell ref="C7:C8"/>
    <mergeCell ref="D7:D8"/>
    <mergeCell ref="E7:E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8" sqref="E8"/>
    </sheetView>
  </sheetViews>
  <sheetFormatPr baseColWidth="10" defaultColWidth="9.109375" defaultRowHeight="14.4"/>
  <cols>
    <col min="1" max="16384" width="9.109375" style="1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20"/>
  <sheetViews>
    <sheetView topLeftCell="A16" workbookViewId="0">
      <selection activeCell="E30" sqref="E30"/>
    </sheetView>
  </sheetViews>
  <sheetFormatPr baseColWidth="10" defaultColWidth="9.109375" defaultRowHeight="14.4"/>
  <cols>
    <col min="1" max="1" width="10" style="38" customWidth="1"/>
    <col min="2" max="2" width="21.33203125" style="38" customWidth="1"/>
    <col min="3" max="3" width="11.33203125" style="38" customWidth="1"/>
    <col min="4" max="7" width="9.109375" style="38"/>
    <col min="8" max="8" width="21.5546875" style="38" customWidth="1"/>
    <col min="9" max="9" width="13.109375" style="38" customWidth="1"/>
    <col min="10" max="16384" width="9.109375" style="38"/>
  </cols>
  <sheetData>
    <row r="1" spans="1:11" ht="15.75" customHeight="1">
      <c r="A1" s="52"/>
    </row>
    <row r="2" spans="1:11" ht="15.75" customHeight="1">
      <c r="A2" s="52"/>
      <c r="B2" s="144"/>
      <c r="C2" s="144"/>
      <c r="D2" s="144"/>
      <c r="H2" s="144"/>
      <c r="I2" s="144"/>
      <c r="J2" s="144"/>
    </row>
    <row r="3" spans="1:11" ht="36" customHeight="1">
      <c r="A3" s="51"/>
      <c r="B3" s="51"/>
      <c r="C3" s="51"/>
      <c r="D3" s="51"/>
      <c r="E3" s="52"/>
      <c r="F3" s="52"/>
      <c r="G3" s="51"/>
      <c r="H3" s="51"/>
      <c r="I3" s="51"/>
      <c r="J3" s="51"/>
      <c r="K3" s="52"/>
    </row>
    <row r="4" spans="1:11">
      <c r="B4" s="39"/>
      <c r="C4" s="39"/>
      <c r="D4" s="39"/>
      <c r="E4" s="53"/>
      <c r="F4" s="53"/>
      <c r="G4" s="53"/>
      <c r="H4" s="67"/>
      <c r="I4" s="67"/>
      <c r="J4" s="67"/>
      <c r="K4" s="53"/>
    </row>
    <row r="5" spans="1:11">
      <c r="D5" s="54"/>
      <c r="H5" s="68"/>
      <c r="I5" s="68"/>
      <c r="J5" s="55"/>
    </row>
    <row r="6" spans="1:11">
      <c r="D6" s="54"/>
      <c r="H6" s="68"/>
      <c r="I6" s="68"/>
      <c r="J6" s="55"/>
    </row>
    <row r="7" spans="1:11">
      <c r="D7" s="54"/>
      <c r="J7" s="54"/>
    </row>
    <row r="8" spans="1:11">
      <c r="D8" s="54"/>
      <c r="J8" s="54"/>
    </row>
    <row r="9" spans="1:11" ht="18.75" customHeight="1">
      <c r="D9" s="54"/>
      <c r="J9" s="54"/>
    </row>
    <row r="10" spans="1:11">
      <c r="D10" s="54"/>
      <c r="J10" s="54"/>
    </row>
    <row r="11" spans="1:11">
      <c r="D11" s="54"/>
      <c r="J11" s="54"/>
    </row>
    <row r="12" spans="1:11">
      <c r="D12" s="54"/>
      <c r="J12" s="54"/>
    </row>
    <row r="13" spans="1:11">
      <c r="D13" s="54"/>
      <c r="J13" s="54"/>
    </row>
    <row r="14" spans="1:11">
      <c r="B14" s="39"/>
      <c r="C14" s="39"/>
      <c r="D14" s="39"/>
      <c r="E14" s="53"/>
      <c r="F14" s="53"/>
      <c r="G14" s="53"/>
      <c r="H14" s="39"/>
      <c r="I14" s="39"/>
      <c r="J14" s="39"/>
      <c r="K14" s="53"/>
    </row>
    <row r="15" spans="1:11">
      <c r="D15" s="54"/>
      <c r="J15" s="54"/>
    </row>
    <row r="16" spans="1:11">
      <c r="D16" s="54"/>
      <c r="J16" s="54"/>
    </row>
    <row r="17" spans="2:11">
      <c r="B17" s="39"/>
      <c r="C17" s="39"/>
      <c r="D17" s="39"/>
      <c r="E17" s="53"/>
      <c r="F17" s="53"/>
      <c r="G17" s="53"/>
      <c r="H17" s="39"/>
      <c r="I17" s="39"/>
      <c r="J17" s="39"/>
      <c r="K17" s="53"/>
    </row>
    <row r="18" spans="2:11">
      <c r="D18" s="54"/>
      <c r="J18" s="54"/>
    </row>
    <row r="19" spans="2:11">
      <c r="D19" s="54"/>
    </row>
    <row r="20" spans="2:11">
      <c r="D20" s="54"/>
    </row>
  </sheetData>
  <mergeCells count="2">
    <mergeCell ref="B2:D2"/>
    <mergeCell ref="H2:J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C12"/>
  <sheetViews>
    <sheetView topLeftCell="B1" workbookViewId="0">
      <selection activeCell="M11" sqref="M11"/>
    </sheetView>
  </sheetViews>
  <sheetFormatPr baseColWidth="10" defaultColWidth="8.88671875" defaultRowHeight="14.4"/>
  <cols>
    <col min="2" max="2" width="14.88671875" customWidth="1"/>
    <col min="3" max="3" width="11.44140625" customWidth="1"/>
  </cols>
  <sheetData>
    <row r="2" spans="2:3">
      <c r="B2" t="s">
        <v>44</v>
      </c>
      <c r="C2">
        <v>1.3</v>
      </c>
    </row>
    <row r="3" spans="2:3">
      <c r="B3" t="s">
        <v>22</v>
      </c>
      <c r="C3">
        <v>1.1000000000000001</v>
      </c>
    </row>
    <row r="4" spans="2:3">
      <c r="B4" t="s">
        <v>135</v>
      </c>
      <c r="C4">
        <v>1</v>
      </c>
    </row>
    <row r="5" spans="2:3">
      <c r="B5" t="s">
        <v>27</v>
      </c>
      <c r="C5">
        <v>0.7</v>
      </c>
    </row>
    <row r="6" spans="2:3">
      <c r="B6" t="s">
        <v>136</v>
      </c>
      <c r="C6">
        <v>0.6</v>
      </c>
    </row>
    <row r="7" spans="2:3">
      <c r="B7" t="s">
        <v>21</v>
      </c>
      <c r="C7">
        <v>0.5</v>
      </c>
    </row>
    <row r="8" spans="2:3">
      <c r="B8" t="s">
        <v>1</v>
      </c>
      <c r="C8">
        <v>0.4</v>
      </c>
    </row>
    <row r="9" spans="2:3">
      <c r="B9" t="s">
        <v>137</v>
      </c>
      <c r="C9">
        <v>0.4</v>
      </c>
    </row>
    <row r="10" spans="2:3">
      <c r="B10" t="s">
        <v>30</v>
      </c>
      <c r="C10">
        <v>0.3</v>
      </c>
    </row>
    <row r="11" spans="2:3">
      <c r="B11" t="s">
        <v>138</v>
      </c>
      <c r="C11">
        <v>0.3</v>
      </c>
    </row>
    <row r="12" spans="2:3">
      <c r="B12" t="s">
        <v>19</v>
      </c>
      <c r="C12">
        <v>0.2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A19" sqref="A19"/>
    </sheetView>
  </sheetViews>
  <sheetFormatPr baseColWidth="10" defaultColWidth="9.109375" defaultRowHeight="14.4"/>
  <cols>
    <col min="1" max="16384" width="9.109375" style="1"/>
  </cols>
  <sheetData>
    <row r="1" spans="1:1" ht="15.6">
      <c r="A1" s="102" t="s">
        <v>139</v>
      </c>
    </row>
    <row r="17" spans="1:8" ht="25.5" customHeight="1">
      <c r="A17" s="145" t="s">
        <v>140</v>
      </c>
      <c r="B17" s="145"/>
      <c r="C17" s="145"/>
      <c r="D17" s="145"/>
      <c r="E17" s="145"/>
      <c r="F17" s="145"/>
      <c r="G17" s="145"/>
      <c r="H17" s="145"/>
    </row>
  </sheetData>
  <mergeCells count="1">
    <mergeCell ref="A17:H1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3:D6"/>
  <sheetViews>
    <sheetView workbookViewId="0">
      <selection activeCell="B3" sqref="B3:D6"/>
    </sheetView>
  </sheetViews>
  <sheetFormatPr baseColWidth="10" defaultColWidth="8.88671875" defaultRowHeight="14.4"/>
  <cols>
    <col min="2" max="2" width="43.6640625" customWidth="1"/>
  </cols>
  <sheetData>
    <row r="3" spans="2:4">
      <c r="C3" t="s">
        <v>142</v>
      </c>
      <c r="D3" t="s">
        <v>141</v>
      </c>
    </row>
    <row r="4" spans="2:4">
      <c r="B4" t="s">
        <v>155</v>
      </c>
      <c r="C4" s="107">
        <v>0.3</v>
      </c>
      <c r="D4" s="107">
        <v>0.55000000000000004</v>
      </c>
    </row>
    <row r="5" spans="2:4">
      <c r="B5" t="s">
        <v>156</v>
      </c>
      <c r="C5" s="107">
        <v>0.2</v>
      </c>
      <c r="D5" s="107">
        <v>0.39</v>
      </c>
    </row>
    <row r="6" spans="2:4">
      <c r="B6" t="s">
        <v>157</v>
      </c>
      <c r="C6" s="107">
        <v>0.09</v>
      </c>
      <c r="D6" s="107">
        <v>0.16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D2:K21"/>
  <sheetViews>
    <sheetView workbookViewId="0">
      <selection activeCell="G25" sqref="G25"/>
    </sheetView>
  </sheetViews>
  <sheetFormatPr baseColWidth="10" defaultColWidth="9.109375" defaultRowHeight="14.4"/>
  <cols>
    <col min="1" max="8" width="9.109375" style="1"/>
    <col min="9" max="9" width="9.109375" style="1" customWidth="1"/>
    <col min="10" max="16384" width="9.109375" style="1"/>
  </cols>
  <sheetData>
    <row r="2" spans="4:10" ht="21.75" customHeight="1"/>
    <row r="3" spans="4:10" ht="39" customHeight="1">
      <c r="D3" s="146" t="s">
        <v>158</v>
      </c>
      <c r="E3" s="146"/>
      <c r="F3" s="146"/>
      <c r="G3" s="146"/>
      <c r="H3" s="146"/>
      <c r="I3" s="146"/>
      <c r="J3" s="146"/>
    </row>
    <row r="21" spans="4:11" ht="31.5" customHeight="1">
      <c r="D21" s="147" t="s">
        <v>159</v>
      </c>
      <c r="E21" s="147"/>
      <c r="F21" s="147"/>
      <c r="G21" s="147"/>
      <c r="H21" s="147"/>
      <c r="I21" s="147"/>
      <c r="J21" s="147"/>
      <c r="K21" s="147"/>
    </row>
  </sheetData>
  <mergeCells count="2">
    <mergeCell ref="D3:J3"/>
    <mergeCell ref="D21:K2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16"/>
  <sheetViews>
    <sheetView zoomScale="130" zoomScaleNormal="130" workbookViewId="0">
      <selection activeCell="B2" sqref="B2:C8"/>
    </sheetView>
  </sheetViews>
  <sheetFormatPr baseColWidth="10" defaultColWidth="8.88671875" defaultRowHeight="14.4"/>
  <sheetData>
    <row r="1" spans="1:9">
      <c r="A1" s="90" t="s">
        <v>151</v>
      </c>
    </row>
    <row r="2" spans="1:9">
      <c r="B2" t="s">
        <v>148</v>
      </c>
      <c r="C2" s="107">
        <v>0.38</v>
      </c>
    </row>
    <row r="3" spans="1:9">
      <c r="B3" t="s">
        <v>149</v>
      </c>
      <c r="C3" s="107">
        <v>0.13</v>
      </c>
    </row>
    <row r="4" spans="1:9">
      <c r="B4" t="s">
        <v>150</v>
      </c>
      <c r="C4" s="107">
        <v>0.15</v>
      </c>
    </row>
    <row r="5" spans="1:9">
      <c r="A5" t="s">
        <v>152</v>
      </c>
    </row>
    <row r="6" spans="1:9">
      <c r="B6" t="s">
        <v>148</v>
      </c>
      <c r="C6" s="107">
        <v>0.61</v>
      </c>
    </row>
    <row r="7" spans="1:9">
      <c r="B7" t="s">
        <v>149</v>
      </c>
      <c r="C7" s="107">
        <v>0.53</v>
      </c>
    </row>
    <row r="8" spans="1:9">
      <c r="B8" t="s">
        <v>150</v>
      </c>
      <c r="C8" s="107">
        <v>0.32</v>
      </c>
    </row>
    <row r="16" spans="1:9">
      <c r="I16" s="10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D3:J20"/>
  <sheetViews>
    <sheetView topLeftCell="D5" workbookViewId="0">
      <selection activeCell="J12" sqref="J12"/>
    </sheetView>
  </sheetViews>
  <sheetFormatPr baseColWidth="10" defaultColWidth="9.109375" defaultRowHeight="14.4"/>
  <cols>
    <col min="1" max="16384" width="9.109375" style="1"/>
  </cols>
  <sheetData>
    <row r="3" spans="4:9" ht="43.5" customHeight="1">
      <c r="D3" s="148" t="s">
        <v>153</v>
      </c>
      <c r="E3" s="148"/>
      <c r="F3" s="148"/>
      <c r="G3" s="148"/>
      <c r="H3" s="148"/>
      <c r="I3" s="148"/>
    </row>
    <row r="20" spans="4:10" ht="45" customHeight="1">
      <c r="D20" s="147" t="s">
        <v>154</v>
      </c>
      <c r="E20" s="147"/>
      <c r="F20" s="147"/>
      <c r="G20" s="147"/>
      <c r="H20" s="147"/>
      <c r="I20" s="147"/>
      <c r="J20" s="147"/>
    </row>
  </sheetData>
  <mergeCells count="2">
    <mergeCell ref="D3:I3"/>
    <mergeCell ref="D20:J20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6"/>
  <sheetViews>
    <sheetView tabSelected="1" workbookViewId="0">
      <selection activeCell="H16" sqref="H16"/>
    </sheetView>
  </sheetViews>
  <sheetFormatPr baseColWidth="10" defaultColWidth="9.109375" defaultRowHeight="14.4"/>
  <cols>
    <col min="1" max="1" width="9.109375" style="1"/>
    <col min="2" max="4" width="12.5546875" style="1" customWidth="1"/>
    <col min="5" max="16384" width="9.109375" style="1"/>
  </cols>
  <sheetData>
    <row r="1" spans="1:4" ht="33.75" customHeight="1">
      <c r="A1" s="149" t="s">
        <v>147</v>
      </c>
      <c r="B1" s="149"/>
      <c r="C1" s="149"/>
      <c r="D1" s="149"/>
    </row>
    <row r="2" spans="1:4" ht="26.25" customHeight="1">
      <c r="A2" s="103"/>
      <c r="B2" s="104" t="s">
        <v>141</v>
      </c>
      <c r="C2" s="104" t="s">
        <v>145</v>
      </c>
      <c r="D2" s="105" t="s">
        <v>142</v>
      </c>
    </row>
    <row r="3" spans="1:4" ht="26.4">
      <c r="A3" s="104" t="s">
        <v>79</v>
      </c>
      <c r="B3" s="104">
        <v>7.6</v>
      </c>
      <c r="C3" s="104">
        <v>0.6</v>
      </c>
      <c r="D3" s="104">
        <v>13.4</v>
      </c>
    </row>
    <row r="4" spans="1:4" ht="26.4">
      <c r="A4" s="104" t="s">
        <v>143</v>
      </c>
      <c r="B4" s="104">
        <v>4.9000000000000004</v>
      </c>
      <c r="C4" s="104">
        <v>-1.1000000000000001</v>
      </c>
      <c r="D4" s="104">
        <v>6.1</v>
      </c>
    </row>
    <row r="5" spans="1:4" ht="26.4">
      <c r="A5" s="104" t="s">
        <v>144</v>
      </c>
      <c r="B5" s="105">
        <v>7</v>
      </c>
      <c r="C5" s="105">
        <v>0.2</v>
      </c>
      <c r="D5" s="105">
        <v>11.7</v>
      </c>
    </row>
    <row r="6" spans="1:4" ht="69.599999999999994" customHeight="1">
      <c r="A6" s="150" t="s">
        <v>146</v>
      </c>
      <c r="B6" s="150"/>
      <c r="C6" s="150"/>
      <c r="D6" s="150"/>
    </row>
  </sheetData>
  <mergeCells count="2">
    <mergeCell ref="A1:D1"/>
    <mergeCell ref="A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D2:K23"/>
  <sheetViews>
    <sheetView workbookViewId="0">
      <selection activeCell="D26" sqref="D26"/>
    </sheetView>
  </sheetViews>
  <sheetFormatPr baseColWidth="10" defaultColWidth="11.44140625" defaultRowHeight="14.4"/>
  <cols>
    <col min="1" max="16384" width="11.44140625" style="1"/>
  </cols>
  <sheetData>
    <row r="2" spans="4:11" ht="15.75" customHeight="1">
      <c r="D2" s="108" t="s">
        <v>108</v>
      </c>
      <c r="E2" s="108"/>
      <c r="F2" s="108"/>
      <c r="G2" s="108"/>
      <c r="H2" s="108"/>
      <c r="I2" s="108"/>
      <c r="J2" s="108"/>
      <c r="K2" s="108"/>
    </row>
    <row r="23" spans="4:11" ht="39" customHeight="1">
      <c r="D23" s="109" t="s">
        <v>109</v>
      </c>
      <c r="E23" s="109"/>
      <c r="F23" s="109"/>
      <c r="G23" s="109"/>
      <c r="H23" s="109"/>
      <c r="I23" s="109"/>
      <c r="J23" s="109"/>
      <c r="K23" s="109"/>
    </row>
  </sheetData>
  <mergeCells count="2">
    <mergeCell ref="D2:K2"/>
    <mergeCell ref="D23:K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E15"/>
  <sheetViews>
    <sheetView topLeftCell="A3" workbookViewId="0">
      <selection activeCell="D17" sqref="D17"/>
    </sheetView>
  </sheetViews>
  <sheetFormatPr baseColWidth="10" defaultColWidth="8.88671875" defaultRowHeight="14.4"/>
  <cols>
    <col min="1" max="1" width="29.109375" style="1" customWidth="1"/>
    <col min="2" max="3" width="14.5546875" style="1" customWidth="1"/>
    <col min="4" max="4" width="13.109375" style="1" customWidth="1"/>
    <col min="5" max="5" width="15" style="1" customWidth="1"/>
    <col min="6" max="16384" width="8.88671875" style="1"/>
  </cols>
  <sheetData>
    <row r="1" spans="2:5" ht="44.25" customHeight="1">
      <c r="B1" s="110" t="s">
        <v>110</v>
      </c>
      <c r="C1" s="110"/>
      <c r="D1" s="110"/>
      <c r="E1" s="110"/>
    </row>
    <row r="2" spans="2:5" ht="28.8">
      <c r="B2" s="7" t="s">
        <v>2</v>
      </c>
      <c r="C2" s="8" t="s">
        <v>3</v>
      </c>
      <c r="D2" s="8" t="s">
        <v>4</v>
      </c>
      <c r="E2" s="7" t="s">
        <v>5</v>
      </c>
    </row>
    <row r="3" spans="2:5">
      <c r="B3" s="2" t="s">
        <v>6</v>
      </c>
      <c r="C3" s="9">
        <v>4886473</v>
      </c>
      <c r="D3" s="9">
        <v>829540</v>
      </c>
      <c r="E3" s="10">
        <v>16.976252605918422</v>
      </c>
    </row>
    <row r="4" spans="2:5">
      <c r="B4" s="3" t="s">
        <v>7</v>
      </c>
      <c r="C4" s="11">
        <v>31673</v>
      </c>
      <c r="D4" s="11">
        <v>2828</v>
      </c>
      <c r="E4" s="12">
        <v>8.9287405676759377</v>
      </c>
    </row>
    <row r="5" spans="2:5">
      <c r="B5" s="3" t="s">
        <v>8</v>
      </c>
      <c r="C5" s="11">
        <v>110002</v>
      </c>
      <c r="D5" s="11">
        <v>9562</v>
      </c>
      <c r="E5" s="12">
        <v>8.6925692260140721</v>
      </c>
    </row>
    <row r="6" spans="2:5">
      <c r="B6" s="3" t="s">
        <v>9</v>
      </c>
      <c r="C6" s="11">
        <v>262455</v>
      </c>
      <c r="D6" s="11">
        <v>30614</v>
      </c>
      <c r="E6" s="12">
        <v>11.664475814901602</v>
      </c>
    </row>
    <row r="7" spans="2:5">
      <c r="B7" s="3" t="s">
        <v>10</v>
      </c>
      <c r="C7" s="11">
        <v>718911</v>
      </c>
      <c r="D7" s="11">
        <v>105592</v>
      </c>
      <c r="E7" s="12">
        <v>14.687770808904022</v>
      </c>
    </row>
    <row r="8" spans="2:5">
      <c r="B8" s="3" t="s">
        <v>11</v>
      </c>
      <c r="C8" s="11">
        <v>1526626</v>
      </c>
      <c r="D8" s="11">
        <v>269976</v>
      </c>
      <c r="E8" s="12">
        <v>17.684488538777671</v>
      </c>
    </row>
    <row r="9" spans="2:5">
      <c r="B9" s="6" t="s">
        <v>12</v>
      </c>
      <c r="C9" s="13">
        <v>2236806</v>
      </c>
      <c r="D9" s="13">
        <v>410968</v>
      </c>
      <c r="E9" s="14">
        <v>18.372983620394436</v>
      </c>
    </row>
    <row r="10" spans="2:5" ht="101.25" customHeight="1">
      <c r="B10" s="111" t="s">
        <v>160</v>
      </c>
      <c r="C10" s="111"/>
      <c r="D10" s="111"/>
      <c r="E10" s="111"/>
    </row>
    <row r="11" spans="2:5">
      <c r="C11" s="4"/>
      <c r="D11" s="4"/>
      <c r="E11" s="15"/>
    </row>
    <row r="12" spans="2:5">
      <c r="C12" s="4"/>
      <c r="D12" s="4"/>
      <c r="E12" s="15"/>
    </row>
    <row r="13" spans="2:5">
      <c r="C13" s="4"/>
      <c r="D13" s="4"/>
      <c r="E13" s="15"/>
    </row>
    <row r="14" spans="2:5">
      <c r="C14" s="4"/>
      <c r="D14" s="4"/>
      <c r="E14" s="15"/>
    </row>
    <row r="15" spans="2:5">
      <c r="C15" s="4"/>
      <c r="D15" s="4"/>
      <c r="E15" s="15"/>
    </row>
  </sheetData>
  <mergeCells count="2">
    <mergeCell ref="B1:E1"/>
    <mergeCell ref="B10:E10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D19" sqref="D19"/>
    </sheetView>
  </sheetViews>
  <sheetFormatPr baseColWidth="10" defaultColWidth="8.88671875" defaultRowHeight="13.8"/>
  <cols>
    <col min="1" max="1" width="17.5546875" style="17" customWidth="1"/>
    <col min="2" max="2" width="12.44140625" style="27" customWidth="1"/>
    <col min="3" max="3" width="12" style="27" customWidth="1"/>
    <col min="4" max="4" width="20.5546875" style="17" customWidth="1"/>
    <col min="5" max="5" width="13.109375" style="17" customWidth="1"/>
    <col min="6" max="6" width="10.88671875" style="17" customWidth="1"/>
    <col min="7" max="16384" width="8.88671875" style="17"/>
  </cols>
  <sheetData>
    <row r="1" spans="1:9" ht="33.75" customHeight="1">
      <c r="A1" s="112" t="s">
        <v>111</v>
      </c>
      <c r="B1" s="112"/>
      <c r="C1" s="112"/>
      <c r="D1" s="112"/>
      <c r="E1" s="112"/>
      <c r="F1" s="112"/>
      <c r="G1" s="16"/>
    </row>
    <row r="2" spans="1:9" ht="28.2" thickBot="1">
      <c r="A2" s="18" t="s">
        <v>13</v>
      </c>
      <c r="B2" s="18" t="s">
        <v>99</v>
      </c>
      <c r="C2" s="18" t="s">
        <v>14</v>
      </c>
      <c r="D2" s="18" t="s">
        <v>13</v>
      </c>
      <c r="E2" s="18" t="s">
        <v>99</v>
      </c>
      <c r="F2" s="18" t="s">
        <v>14</v>
      </c>
    </row>
    <row r="3" spans="1:9" ht="14.4" thickTop="1">
      <c r="A3" s="19" t="s">
        <v>15</v>
      </c>
      <c r="B3" s="74">
        <v>4482343</v>
      </c>
      <c r="C3" s="22">
        <v>9.6175296368983201</v>
      </c>
      <c r="D3" s="21"/>
      <c r="E3" s="21"/>
      <c r="F3" s="22">
        <v>9.6175296368983201</v>
      </c>
    </row>
    <row r="4" spans="1:9">
      <c r="A4" s="23" t="s">
        <v>16</v>
      </c>
      <c r="B4" s="24">
        <v>4032186</v>
      </c>
      <c r="C4" s="25">
        <v>6.3436012043517884</v>
      </c>
      <c r="D4" s="26"/>
      <c r="E4" s="26"/>
      <c r="F4" s="25">
        <v>6.3436012043517884</v>
      </c>
    </row>
    <row r="5" spans="1:9">
      <c r="A5" s="19" t="s">
        <v>17</v>
      </c>
      <c r="B5" s="20">
        <v>3673953</v>
      </c>
      <c r="C5" s="28">
        <v>6.7168207897320755</v>
      </c>
      <c r="D5" s="113" t="s">
        <v>18</v>
      </c>
      <c r="E5" s="116">
        <v>26778</v>
      </c>
      <c r="F5" s="118">
        <v>28.239589807333701</v>
      </c>
    </row>
    <row r="6" spans="1:9">
      <c r="A6" s="29" t="s">
        <v>0</v>
      </c>
      <c r="B6" s="30">
        <v>1237060</v>
      </c>
      <c r="C6" s="31">
        <v>1.3300140358676911</v>
      </c>
      <c r="D6" s="114"/>
      <c r="E6" s="117"/>
      <c r="F6" s="119"/>
    </row>
    <row r="7" spans="1:9">
      <c r="A7" s="29" t="s">
        <v>19</v>
      </c>
      <c r="B7" s="30">
        <v>710516</v>
      </c>
      <c r="C7" s="31">
        <v>1.1277515986206248</v>
      </c>
      <c r="D7" s="29" t="s">
        <v>20</v>
      </c>
      <c r="E7" s="30">
        <v>12779</v>
      </c>
      <c r="F7" s="31">
        <v>16.871790691987936</v>
      </c>
    </row>
    <row r="8" spans="1:9">
      <c r="A8" s="29" t="s">
        <v>21</v>
      </c>
      <c r="B8" s="30">
        <v>627460</v>
      </c>
      <c r="C8" s="31">
        <v>6.3454867363364258</v>
      </c>
      <c r="D8" s="29" t="s">
        <v>22</v>
      </c>
      <c r="E8" s="30">
        <v>6335</v>
      </c>
      <c r="F8" s="31">
        <v>32.558139534883722</v>
      </c>
    </row>
    <row r="9" spans="1:9">
      <c r="A9" s="29" t="s">
        <v>23</v>
      </c>
      <c r="B9" s="30">
        <v>216480</v>
      </c>
      <c r="C9" s="31">
        <v>17.378737929668254</v>
      </c>
      <c r="D9" s="29" t="s">
        <v>24</v>
      </c>
      <c r="E9" s="30">
        <v>2966</v>
      </c>
      <c r="F9" s="31">
        <v>54.875043998592041</v>
      </c>
    </row>
    <row r="10" spans="1:9">
      <c r="A10" s="29" t="s">
        <v>25</v>
      </c>
      <c r="B10" s="30">
        <v>212571</v>
      </c>
      <c r="C10" s="31">
        <v>10.851459730541901</v>
      </c>
      <c r="D10" s="29" t="s">
        <v>26</v>
      </c>
      <c r="E10" s="30">
        <v>1673</v>
      </c>
      <c r="F10" s="31">
        <v>56.276791181873854</v>
      </c>
    </row>
    <row r="11" spans="1:9">
      <c r="A11" s="29" t="s">
        <v>27</v>
      </c>
      <c r="B11" s="30">
        <v>208665</v>
      </c>
      <c r="C11" s="31">
        <v>29.678048207052278</v>
      </c>
      <c r="D11" s="29" t="s">
        <v>28</v>
      </c>
      <c r="E11" s="30">
        <v>1522</v>
      </c>
      <c r="F11" s="31">
        <v>36.051502145922747</v>
      </c>
    </row>
    <row r="12" spans="1:9">
      <c r="A12" s="29" t="s">
        <v>29</v>
      </c>
      <c r="B12" s="30">
        <v>183584</v>
      </c>
      <c r="C12" s="31">
        <v>5.3545729195276026</v>
      </c>
      <c r="D12" s="32" t="s">
        <v>30</v>
      </c>
      <c r="E12" s="33">
        <v>1503</v>
      </c>
      <c r="F12" s="31">
        <v>15.364061456245825</v>
      </c>
      <c r="H12" s="76"/>
    </row>
    <row r="13" spans="1:9">
      <c r="A13" s="29" t="s">
        <v>1</v>
      </c>
      <c r="B13" s="30">
        <v>102917</v>
      </c>
      <c r="C13" s="31">
        <v>25.494461185857986</v>
      </c>
      <c r="F13" s="31"/>
    </row>
    <row r="14" spans="1:9">
      <c r="A14" s="29" t="s">
        <v>31</v>
      </c>
      <c r="B14" s="30">
        <v>93105</v>
      </c>
      <c r="C14" s="31">
        <v>12.911841114914901</v>
      </c>
      <c r="F14" s="31"/>
      <c r="H14" s="75"/>
      <c r="I14" s="75"/>
    </row>
    <row r="15" spans="1:9">
      <c r="A15" s="34" t="s">
        <v>32</v>
      </c>
      <c r="B15" s="35">
        <v>81595</v>
      </c>
      <c r="C15" s="36">
        <v>6.3950340091131226</v>
      </c>
      <c r="D15" s="26"/>
      <c r="E15" s="26"/>
      <c r="F15" s="26"/>
      <c r="H15" s="76"/>
    </row>
    <row r="16" spans="1:9" ht="37.5" customHeight="1">
      <c r="A16" s="120" t="s">
        <v>98</v>
      </c>
      <c r="B16" s="120"/>
      <c r="C16" s="120"/>
      <c r="D16" s="120"/>
      <c r="E16" s="120"/>
      <c r="F16" s="120"/>
    </row>
    <row r="17" spans="1:6" ht="71.25" customHeight="1">
      <c r="A17" s="115" t="s">
        <v>161</v>
      </c>
      <c r="B17" s="115"/>
      <c r="C17" s="115"/>
      <c r="D17" s="115"/>
      <c r="E17" s="115"/>
      <c r="F17" s="115"/>
    </row>
    <row r="18" spans="1:6">
      <c r="B18" s="17"/>
      <c r="C18" s="17"/>
    </row>
    <row r="19" spans="1:6">
      <c r="B19" s="17"/>
      <c r="C19" s="17"/>
    </row>
    <row r="20" spans="1:6">
      <c r="B20" s="17"/>
      <c r="C20" s="17"/>
      <c r="D20" s="37"/>
    </row>
    <row r="21" spans="1:6">
      <c r="B21" s="17"/>
      <c r="C21" s="17"/>
      <c r="D21" s="37"/>
    </row>
    <row r="22" spans="1:6">
      <c r="B22" s="17"/>
      <c r="C22" s="17"/>
    </row>
  </sheetData>
  <mergeCells count="6">
    <mergeCell ref="A1:F1"/>
    <mergeCell ref="D5:D6"/>
    <mergeCell ref="A17:F17"/>
    <mergeCell ref="E5:E6"/>
    <mergeCell ref="F5:F6"/>
    <mergeCell ref="A16:F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6:I14"/>
  <sheetViews>
    <sheetView workbookViewId="0">
      <selection activeCell="D15" sqref="D15"/>
    </sheetView>
  </sheetViews>
  <sheetFormatPr baseColWidth="10" defaultColWidth="9.109375" defaultRowHeight="14.4"/>
  <cols>
    <col min="1" max="1" width="17.88671875" style="1" customWidth="1"/>
    <col min="2" max="2" width="16.33203125" style="1" customWidth="1"/>
    <col min="3" max="3" width="15" style="1" customWidth="1"/>
    <col min="4" max="4" width="15.5546875" style="1" customWidth="1"/>
    <col min="5" max="5" width="11.109375" style="1" customWidth="1"/>
    <col min="6" max="6" width="9.5546875" style="1" bestFit="1" customWidth="1"/>
    <col min="7" max="16384" width="9.109375" style="1"/>
  </cols>
  <sheetData>
    <row r="6" spans="1:9">
      <c r="A6" s="1" t="s">
        <v>100</v>
      </c>
    </row>
    <row r="7" spans="1:9">
      <c r="B7" s="1" t="s">
        <v>103</v>
      </c>
      <c r="C7" s="1" t="s">
        <v>104</v>
      </c>
      <c r="D7" s="1" t="s">
        <v>105</v>
      </c>
      <c r="E7" s="1" t="s">
        <v>106</v>
      </c>
    </row>
    <row r="8" spans="1:9">
      <c r="A8" s="1" t="s">
        <v>102</v>
      </c>
      <c r="B8" s="33">
        <v>4482343</v>
      </c>
      <c r="C8" s="33">
        <v>3393721</v>
      </c>
      <c r="D8" s="33">
        <v>366403</v>
      </c>
      <c r="E8" s="33">
        <v>257351</v>
      </c>
    </row>
    <row r="9" spans="1:9">
      <c r="A9" s="1" t="s">
        <v>101</v>
      </c>
      <c r="B9" s="33">
        <v>4032186</v>
      </c>
      <c r="C9" s="33">
        <v>3081792</v>
      </c>
      <c r="D9" s="33">
        <v>307815</v>
      </c>
      <c r="E9" s="33">
        <v>205642</v>
      </c>
    </row>
    <row r="10" spans="1:9">
      <c r="A10" s="1" t="s">
        <v>0</v>
      </c>
      <c r="B10" s="33">
        <v>1237060</v>
      </c>
      <c r="C10" s="33">
        <v>849061</v>
      </c>
      <c r="D10" s="33">
        <v>89623</v>
      </c>
      <c r="E10" s="33">
        <v>67192</v>
      </c>
    </row>
    <row r="12" spans="1:9">
      <c r="A12" s="1" t="s">
        <v>102</v>
      </c>
      <c r="D12" s="1" t="s">
        <v>107</v>
      </c>
      <c r="G12" s="1" t="s">
        <v>0</v>
      </c>
    </row>
    <row r="13" spans="1:9">
      <c r="A13" s="1" t="s">
        <v>104</v>
      </c>
      <c r="B13" s="1" t="s">
        <v>105</v>
      </c>
      <c r="C13" s="1" t="s">
        <v>106</v>
      </c>
      <c r="D13" s="1" t="s">
        <v>104</v>
      </c>
      <c r="E13" s="1" t="s">
        <v>105</v>
      </c>
      <c r="F13" s="1" t="s">
        <v>106</v>
      </c>
      <c r="G13" s="1" t="s">
        <v>104</v>
      </c>
      <c r="H13" s="1" t="s">
        <v>105</v>
      </c>
      <c r="I13" s="1" t="s">
        <v>106</v>
      </c>
    </row>
    <row r="14" spans="1:9">
      <c r="A14" s="5">
        <f>C8/B8*100</f>
        <v>75.713103615676005</v>
      </c>
      <c r="B14" s="5">
        <f>D8/B8*100</f>
        <v>8.1743632738503056</v>
      </c>
      <c r="C14" s="5">
        <f>E8/B8*100</f>
        <v>5.7414392428245673</v>
      </c>
      <c r="D14" s="5">
        <f>C9/B9*100</f>
        <v>76.429807553520604</v>
      </c>
      <c r="E14" s="5">
        <f>D9/B9*100</f>
        <v>7.6339484339264114</v>
      </c>
      <c r="F14" s="5">
        <f>E9/B9*100</f>
        <v>5.1000127474278223</v>
      </c>
      <c r="G14" s="5">
        <f>C10/B10*100</f>
        <v>68.635393594490154</v>
      </c>
      <c r="H14" s="5">
        <f>D10/B10*100</f>
        <v>7.2448385688648891</v>
      </c>
      <c r="I14" s="5">
        <f>E10/B10*100</f>
        <v>5.4315877968732318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E3:L19"/>
  <sheetViews>
    <sheetView workbookViewId="0">
      <selection activeCell="G23" sqref="G23"/>
    </sheetView>
  </sheetViews>
  <sheetFormatPr baseColWidth="10" defaultColWidth="9.109375" defaultRowHeight="14.4"/>
  <cols>
    <col min="1" max="16384" width="9.109375" style="1"/>
  </cols>
  <sheetData>
    <row r="3" spans="5:11" ht="34.5" customHeight="1">
      <c r="E3" s="121" t="s">
        <v>112</v>
      </c>
      <c r="F3" s="121"/>
      <c r="G3" s="121"/>
      <c r="H3" s="121"/>
      <c r="I3" s="121"/>
      <c r="J3" s="121"/>
      <c r="K3" s="121"/>
    </row>
    <row r="19" spans="5:12" ht="47.25" customHeight="1">
      <c r="E19" s="122" t="s">
        <v>162</v>
      </c>
      <c r="F19" s="123"/>
      <c r="G19" s="123"/>
      <c r="H19" s="123"/>
      <c r="I19" s="123"/>
      <c r="J19" s="123"/>
      <c r="K19" s="123"/>
      <c r="L19" s="123"/>
    </row>
  </sheetData>
  <mergeCells count="2">
    <mergeCell ref="E3:K3"/>
    <mergeCell ref="E19:L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6"/>
  <sheetViews>
    <sheetView topLeftCell="A4" workbookViewId="0">
      <selection activeCell="C15" sqref="C15"/>
    </sheetView>
  </sheetViews>
  <sheetFormatPr baseColWidth="10" defaultColWidth="9.109375" defaultRowHeight="14.4"/>
  <cols>
    <col min="1" max="1" width="30.44140625" style="1" customWidth="1"/>
    <col min="2" max="2" width="11.33203125" style="1" customWidth="1"/>
    <col min="3" max="3" width="8" style="1" customWidth="1"/>
    <col min="4" max="4" width="9.109375" style="1"/>
    <col min="5" max="5" width="12.88671875" style="1" customWidth="1"/>
    <col min="6" max="6" width="9.109375" style="1" customWidth="1"/>
    <col min="7" max="7" width="7" style="1" customWidth="1"/>
    <col min="8" max="8" width="8" style="1" customWidth="1"/>
    <col min="9" max="16384" width="9.109375" style="1"/>
  </cols>
  <sheetData>
    <row r="1" spans="1:8" ht="33.75" customHeight="1">
      <c r="A1" s="125" t="s">
        <v>89</v>
      </c>
      <c r="B1" s="125"/>
      <c r="C1" s="125"/>
      <c r="D1" s="125"/>
      <c r="E1" s="125"/>
      <c r="F1" s="125"/>
      <c r="G1" s="125"/>
      <c r="H1" s="125"/>
    </row>
    <row r="2" spans="1:8" ht="34.5" customHeight="1">
      <c r="A2" s="128" t="s">
        <v>88</v>
      </c>
      <c r="B2" s="110" t="s">
        <v>90</v>
      </c>
      <c r="C2" s="127" t="s">
        <v>33</v>
      </c>
      <c r="D2" s="127"/>
      <c r="E2" s="72" t="s">
        <v>96</v>
      </c>
      <c r="F2" s="126" t="s">
        <v>97</v>
      </c>
      <c r="G2" s="126"/>
      <c r="H2" s="126"/>
    </row>
    <row r="3" spans="1:8">
      <c r="A3" s="129"/>
      <c r="B3" s="130"/>
      <c r="C3" s="89">
        <v>1990</v>
      </c>
      <c r="D3" s="89">
        <v>2010</v>
      </c>
      <c r="E3" s="8" t="s">
        <v>94</v>
      </c>
      <c r="F3" s="73" t="s">
        <v>94</v>
      </c>
      <c r="G3" s="73">
        <v>1990</v>
      </c>
      <c r="H3" s="73">
        <v>2010</v>
      </c>
    </row>
    <row r="4" spans="1:8">
      <c r="A4" s="77" t="s">
        <v>3</v>
      </c>
      <c r="B4" s="78">
        <f>SUM(B6,B8,B10,B12)</f>
        <v>820072</v>
      </c>
      <c r="C4" s="78">
        <f>SUM(C6,C8,C10,C12)</f>
        <v>2922</v>
      </c>
      <c r="D4" s="78">
        <f>SUM(D6,D8,D10,D12)</f>
        <v>91720</v>
      </c>
      <c r="E4" s="79">
        <f>(((D4/C4)^(1/20))-1)*100</f>
        <v>18.806223654577337</v>
      </c>
      <c r="F4" s="80">
        <f>F6+F8+F10+F12</f>
        <v>100</v>
      </c>
      <c r="G4" s="80">
        <f>G6+G8+G10+G12</f>
        <v>100</v>
      </c>
      <c r="H4" s="80">
        <f>H6+H8+H10+H12</f>
        <v>100</v>
      </c>
    </row>
    <row r="5" spans="1:8">
      <c r="A5" s="81" t="s">
        <v>80</v>
      </c>
      <c r="B5" s="81"/>
      <c r="C5" s="82"/>
      <c r="D5" s="82"/>
      <c r="E5" s="38"/>
      <c r="F5" s="83"/>
      <c r="G5" s="83"/>
      <c r="H5" s="83"/>
    </row>
    <row r="6" spans="1:8">
      <c r="A6" s="83" t="s">
        <v>81</v>
      </c>
      <c r="B6" s="53">
        <v>317946</v>
      </c>
      <c r="C6" s="53">
        <v>654</v>
      </c>
      <c r="D6" s="53">
        <v>39936</v>
      </c>
      <c r="E6" s="84">
        <f>(((D6/C6)^(1/20))-1)*100</f>
        <v>22.825726259859302</v>
      </c>
      <c r="F6" s="85">
        <f>B6/$B$4*100</f>
        <v>38.77049820015803</v>
      </c>
      <c r="G6" s="85">
        <f>C6/$C$4*100</f>
        <v>22.381930184804926</v>
      </c>
      <c r="H6" s="85">
        <f>D6/$D$4*100</f>
        <v>43.541212385521149</v>
      </c>
    </row>
    <row r="7" spans="1:8">
      <c r="A7" s="81" t="s">
        <v>82</v>
      </c>
      <c r="B7" s="52"/>
      <c r="C7" s="53"/>
      <c r="D7" s="53"/>
      <c r="E7" s="84"/>
      <c r="F7" s="83"/>
      <c r="G7" s="83"/>
      <c r="H7" s="83"/>
    </row>
    <row r="8" spans="1:8">
      <c r="A8" s="83" t="s">
        <v>83</v>
      </c>
      <c r="B8" s="53">
        <v>23598</v>
      </c>
      <c r="C8" s="53">
        <v>54</v>
      </c>
      <c r="D8" s="53">
        <v>3822</v>
      </c>
      <c r="E8" s="84">
        <f>(((D8/C8)^(1/20))-1)*100</f>
        <v>23.735650590328227</v>
      </c>
      <c r="F8" s="85">
        <f>B8/$B$4*100</f>
        <v>2.8775522149274697</v>
      </c>
      <c r="G8" s="85">
        <f>C8/$C$4*100</f>
        <v>1.8480492813141685</v>
      </c>
      <c r="H8" s="85">
        <f>D8/$D$4*100</f>
        <v>4.1670300915830785</v>
      </c>
    </row>
    <row r="9" spans="1:8">
      <c r="A9" s="81" t="s">
        <v>84</v>
      </c>
      <c r="B9" s="52"/>
      <c r="C9" s="53"/>
      <c r="D9" s="53"/>
      <c r="E9" s="84"/>
      <c r="F9" s="83"/>
      <c r="G9" s="83"/>
      <c r="H9" s="83"/>
    </row>
    <row r="10" spans="1:8">
      <c r="A10" s="83" t="s">
        <v>85</v>
      </c>
      <c r="B10" s="53">
        <v>464900</v>
      </c>
      <c r="C10" s="53">
        <v>2208</v>
      </c>
      <c r="D10" s="53">
        <v>45880</v>
      </c>
      <c r="E10" s="84">
        <f>(((D10/C10)^(1/20))-1)*100</f>
        <v>16.380767523031103</v>
      </c>
      <c r="F10" s="85">
        <f>B10/$B$4*100</f>
        <v>56.690144280014444</v>
      </c>
      <c r="G10" s="85">
        <f>C10/$C$4*100</f>
        <v>75.564681724845997</v>
      </c>
      <c r="H10" s="85">
        <f>D10/$D$4*100</f>
        <v>50.02180549498474</v>
      </c>
    </row>
    <row r="11" spans="1:8">
      <c r="A11" s="81" t="s">
        <v>86</v>
      </c>
      <c r="B11" s="52"/>
      <c r="C11" s="53"/>
      <c r="D11" s="53"/>
      <c r="E11" s="84"/>
      <c r="F11" s="83"/>
      <c r="G11" s="83"/>
      <c r="H11" s="83"/>
    </row>
    <row r="12" spans="1:8">
      <c r="A12" s="86" t="s">
        <v>87</v>
      </c>
      <c r="B12" s="56">
        <v>13628</v>
      </c>
      <c r="C12" s="56">
        <v>6</v>
      </c>
      <c r="D12" s="56">
        <v>2082</v>
      </c>
      <c r="E12" s="87">
        <f>(((D12/C12)^(1/20))-1)*100</f>
        <v>33.972750525650454</v>
      </c>
      <c r="F12" s="88">
        <f>B12/$B$4*100</f>
        <v>1.6618053049000574</v>
      </c>
      <c r="G12" s="88">
        <f>C12/$C$4*100</f>
        <v>0.20533880903490762</v>
      </c>
      <c r="H12" s="88">
        <f>D12/$D$4*100</f>
        <v>2.2699520279110335</v>
      </c>
    </row>
    <row r="13" spans="1:8" ht="81.75" customHeight="1">
      <c r="A13" s="124" t="s">
        <v>162</v>
      </c>
      <c r="B13" s="124"/>
      <c r="C13" s="124"/>
      <c r="D13" s="124"/>
      <c r="E13" s="124"/>
      <c r="F13" s="124"/>
      <c r="G13" s="124"/>
      <c r="H13" s="124"/>
    </row>
    <row r="14" spans="1:8">
      <c r="B14" s="4"/>
      <c r="C14" s="65"/>
    </row>
    <row r="15" spans="1:8">
      <c r="C15" s="65"/>
    </row>
    <row r="16" spans="1:8">
      <c r="C16" s="65"/>
    </row>
  </sheetData>
  <mergeCells count="6">
    <mergeCell ref="A13:H13"/>
    <mergeCell ref="A1:H1"/>
    <mergeCell ref="F2:H2"/>
    <mergeCell ref="C2:D2"/>
    <mergeCell ref="A2:A3"/>
    <mergeCell ref="B2:B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H10"/>
  <sheetViews>
    <sheetView topLeftCell="A2" workbookViewId="0">
      <selection activeCell="C12" sqref="C12"/>
    </sheetView>
  </sheetViews>
  <sheetFormatPr baseColWidth="10" defaultColWidth="9.109375" defaultRowHeight="13.8"/>
  <cols>
    <col min="1" max="1" width="24.109375" style="58" customWidth="1"/>
    <col min="2" max="2" width="10.109375" style="58" bestFit="1" customWidth="1"/>
    <col min="3" max="3" width="13.6640625" style="58" customWidth="1"/>
    <col min="4" max="4" width="14.109375" style="58" customWidth="1"/>
    <col min="5" max="5" width="13.109375" style="58" customWidth="1"/>
    <col min="6" max="16384" width="9.109375" style="58"/>
  </cols>
  <sheetData>
    <row r="3" spans="1:8" ht="32.25" customHeight="1">
      <c r="A3" s="134" t="s">
        <v>113</v>
      </c>
      <c r="B3" s="134"/>
      <c r="C3" s="134"/>
      <c r="D3" s="134"/>
      <c r="E3" s="134"/>
      <c r="F3" s="134"/>
    </row>
    <row r="4" spans="1:8" ht="15" customHeight="1">
      <c r="B4" s="133" t="s">
        <v>33</v>
      </c>
      <c r="C4" s="133"/>
      <c r="D4" s="133"/>
      <c r="E4" s="134" t="s">
        <v>96</v>
      </c>
      <c r="F4" s="134"/>
    </row>
    <row r="5" spans="1:8" ht="30" customHeight="1">
      <c r="B5" s="59">
        <v>1990</v>
      </c>
      <c r="C5" s="59">
        <v>2000</v>
      </c>
      <c r="D5" s="59">
        <v>2010</v>
      </c>
      <c r="E5" s="70" t="s">
        <v>94</v>
      </c>
      <c r="F5" s="59" t="s">
        <v>79</v>
      </c>
    </row>
    <row r="6" spans="1:8">
      <c r="A6" s="60" t="s">
        <v>93</v>
      </c>
      <c r="B6" s="61">
        <v>85801215</v>
      </c>
      <c r="C6" s="61">
        <v>73671547</v>
      </c>
      <c r="D6" s="61">
        <v>102875864</v>
      </c>
      <c r="E6" s="57">
        <f>(((D6/B6)^(1/20))-1)*100</f>
        <v>0.91157925640137361</v>
      </c>
      <c r="F6" s="57">
        <f>(((D6/C6)^(1/10))-1)*100</f>
        <v>3.3954364085051703</v>
      </c>
    </row>
    <row r="7" spans="1:8" ht="27.6">
      <c r="A7" s="60" t="s">
        <v>91</v>
      </c>
      <c r="B7" s="61">
        <v>16245039</v>
      </c>
      <c r="C7" s="61">
        <v>15889487</v>
      </c>
      <c r="D7" s="61">
        <v>27781759</v>
      </c>
      <c r="E7" s="57">
        <f>(((D7/B7)^(1/20))-1)*100</f>
        <v>2.7192758539174466</v>
      </c>
      <c r="F7" s="57">
        <f>(((D7/C7)^(1/10))-1)*100</f>
        <v>5.7462527020066823</v>
      </c>
      <c r="G7" s="66"/>
      <c r="H7" s="66"/>
    </row>
    <row r="8" spans="1:8" ht="27.6">
      <c r="A8" s="62" t="s">
        <v>92</v>
      </c>
      <c r="B8" s="63">
        <f>B7/B6*100</f>
        <v>18.933343776075898</v>
      </c>
      <c r="C8" s="63">
        <f t="shared" ref="C8:D8" si="0">C7/C6*100</f>
        <v>21.568010510217736</v>
      </c>
      <c r="D8" s="63">
        <f t="shared" si="0"/>
        <v>27.005128238825776</v>
      </c>
      <c r="E8" s="64"/>
      <c r="F8" s="71"/>
    </row>
    <row r="9" spans="1:8" ht="70.2" customHeight="1">
      <c r="A9" s="132" t="s">
        <v>163</v>
      </c>
      <c r="B9" s="132"/>
      <c r="C9" s="132"/>
      <c r="D9" s="132"/>
      <c r="E9" s="132"/>
      <c r="F9" s="132"/>
    </row>
    <row r="10" spans="1:8" ht="70.2" customHeight="1">
      <c r="A10" s="131" t="s">
        <v>164</v>
      </c>
      <c r="B10" s="131"/>
      <c r="C10" s="131"/>
      <c r="D10" s="131"/>
      <c r="E10" s="131"/>
      <c r="F10" s="131"/>
    </row>
  </sheetData>
  <mergeCells count="5">
    <mergeCell ref="A10:F10"/>
    <mergeCell ref="A9:F9"/>
    <mergeCell ref="B4:D4"/>
    <mergeCell ref="A3:F3"/>
    <mergeCell ref="E4:F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G28" sqref="G28"/>
    </sheetView>
  </sheetViews>
  <sheetFormatPr baseColWidth="10" defaultColWidth="9.109375" defaultRowHeight="10.199999999999999"/>
  <cols>
    <col min="1" max="1" width="4.88671875" style="40" customWidth="1"/>
    <col min="2" max="2" width="9.109375" style="40"/>
    <col min="3" max="3" width="9.109375" style="41"/>
    <col min="4" max="4" width="5.33203125" style="40" customWidth="1"/>
    <col min="5" max="5" width="9.109375" style="40"/>
    <col min="6" max="6" width="11" style="41" customWidth="1"/>
    <col min="7" max="7" width="5.33203125" style="40" customWidth="1"/>
    <col min="8" max="8" width="9.109375" style="40"/>
    <col min="9" max="9" width="10.44140625" style="41" customWidth="1"/>
    <col min="10" max="10" width="4.5546875" style="40" customWidth="1"/>
    <col min="11" max="11" width="9.109375" style="40"/>
    <col min="12" max="12" width="10.5546875" style="41" customWidth="1"/>
    <col min="13" max="16384" width="9.109375" style="40"/>
  </cols>
  <sheetData>
    <row r="1" spans="1:12" ht="27" customHeight="1">
      <c r="A1" s="136" t="s">
        <v>78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>
      <c r="A2" s="137">
        <v>1990</v>
      </c>
      <c r="B2" s="137"/>
      <c r="C2" s="137"/>
      <c r="D2" s="138">
        <v>2000</v>
      </c>
      <c r="E2" s="137"/>
      <c r="F2" s="137"/>
      <c r="G2" s="138">
        <v>2010</v>
      </c>
      <c r="H2" s="137"/>
      <c r="I2" s="137"/>
      <c r="J2" s="138">
        <v>2013</v>
      </c>
      <c r="K2" s="137"/>
      <c r="L2" s="137"/>
    </row>
    <row r="3" spans="1:12" ht="20.399999999999999">
      <c r="A3" s="42" t="s">
        <v>71</v>
      </c>
      <c r="B3" s="42" t="s">
        <v>34</v>
      </c>
      <c r="C3" s="42" t="s">
        <v>35</v>
      </c>
      <c r="D3" s="45" t="s">
        <v>71</v>
      </c>
      <c r="E3" s="42" t="s">
        <v>34</v>
      </c>
      <c r="F3" s="42" t="s">
        <v>35</v>
      </c>
      <c r="G3" s="45" t="s">
        <v>71</v>
      </c>
      <c r="H3" s="42" t="s">
        <v>34</v>
      </c>
      <c r="I3" s="42" t="s">
        <v>35</v>
      </c>
      <c r="J3" s="45" t="s">
        <v>71</v>
      </c>
      <c r="K3" s="42" t="s">
        <v>34</v>
      </c>
      <c r="L3" s="42" t="s">
        <v>35</v>
      </c>
    </row>
    <row r="4" spans="1:12" ht="23.25" customHeight="1">
      <c r="A4" s="42"/>
      <c r="B4" s="43" t="s">
        <v>36</v>
      </c>
      <c r="C4" s="44"/>
      <c r="D4" s="45"/>
      <c r="E4" s="43" t="s">
        <v>36</v>
      </c>
      <c r="F4" s="44" t="s">
        <v>37</v>
      </c>
      <c r="G4" s="46"/>
      <c r="H4" s="43" t="s">
        <v>36</v>
      </c>
      <c r="I4" s="44" t="s">
        <v>38</v>
      </c>
      <c r="J4" s="45"/>
      <c r="K4" s="43" t="s">
        <v>36</v>
      </c>
      <c r="L4" s="44" t="s">
        <v>39</v>
      </c>
    </row>
    <row r="5" spans="1:12" ht="18.75" customHeight="1">
      <c r="A5" s="42" t="s">
        <v>72</v>
      </c>
      <c r="B5" s="43" t="s">
        <v>40</v>
      </c>
      <c r="C5" s="44" t="s">
        <v>41</v>
      </c>
      <c r="D5" s="45" t="s">
        <v>72</v>
      </c>
      <c r="E5" s="43" t="s">
        <v>40</v>
      </c>
      <c r="F5" s="44" t="s">
        <v>70</v>
      </c>
      <c r="G5" s="50" t="s">
        <v>72</v>
      </c>
      <c r="H5" s="48" t="s">
        <v>42</v>
      </c>
      <c r="I5" s="49" t="s">
        <v>43</v>
      </c>
      <c r="J5" s="45" t="s">
        <v>72</v>
      </c>
      <c r="K5" s="43" t="s">
        <v>44</v>
      </c>
      <c r="L5" s="44" t="s">
        <v>45</v>
      </c>
    </row>
    <row r="6" spans="1:12" ht="18.75" customHeight="1">
      <c r="A6" s="42" t="s">
        <v>73</v>
      </c>
      <c r="B6" s="43" t="s">
        <v>46</v>
      </c>
      <c r="C6" s="44" t="s">
        <v>47</v>
      </c>
      <c r="D6" s="50" t="s">
        <v>73</v>
      </c>
      <c r="E6" s="48" t="s">
        <v>22</v>
      </c>
      <c r="F6" s="49" t="s">
        <v>48</v>
      </c>
      <c r="G6" s="45" t="s">
        <v>73</v>
      </c>
      <c r="H6" s="43" t="s">
        <v>44</v>
      </c>
      <c r="I6" s="44" t="s">
        <v>49</v>
      </c>
      <c r="J6" s="50" t="s">
        <v>73</v>
      </c>
      <c r="K6" s="48" t="s">
        <v>22</v>
      </c>
      <c r="L6" s="49" t="s">
        <v>50</v>
      </c>
    </row>
    <row r="7" spans="1:12" ht="18.75" customHeight="1">
      <c r="A7" s="42" t="s">
        <v>74</v>
      </c>
      <c r="B7" s="43" t="s">
        <v>44</v>
      </c>
      <c r="C7" s="44" t="s">
        <v>51</v>
      </c>
      <c r="D7" s="45" t="s">
        <v>74</v>
      </c>
      <c r="E7" s="43" t="s">
        <v>44</v>
      </c>
      <c r="F7" s="44" t="s">
        <v>52</v>
      </c>
      <c r="G7" s="45" t="s">
        <v>74</v>
      </c>
      <c r="H7" s="43" t="s">
        <v>40</v>
      </c>
      <c r="I7" s="44" t="s">
        <v>53</v>
      </c>
      <c r="J7" s="45" t="s">
        <v>74</v>
      </c>
      <c r="K7" s="43" t="s">
        <v>40</v>
      </c>
      <c r="L7" s="44" t="s">
        <v>54</v>
      </c>
    </row>
    <row r="8" spans="1:12" ht="18.75" customHeight="1">
      <c r="A8" s="42" t="s">
        <v>75</v>
      </c>
      <c r="B8" s="43" t="s">
        <v>55</v>
      </c>
      <c r="C8" s="44" t="s">
        <v>56</v>
      </c>
      <c r="D8" s="45" t="s">
        <v>75</v>
      </c>
      <c r="E8" s="43" t="s">
        <v>57</v>
      </c>
      <c r="F8" s="44" t="s">
        <v>58</v>
      </c>
      <c r="G8" s="45" t="s">
        <v>75</v>
      </c>
      <c r="H8" s="43" t="s">
        <v>27</v>
      </c>
      <c r="I8" s="44" t="s">
        <v>59</v>
      </c>
      <c r="J8" s="45" t="s">
        <v>75</v>
      </c>
      <c r="K8" s="43" t="s">
        <v>27</v>
      </c>
      <c r="L8" s="44" t="s">
        <v>60</v>
      </c>
    </row>
    <row r="9" spans="1:12" ht="18.75" customHeight="1">
      <c r="A9" s="42" t="s">
        <v>76</v>
      </c>
      <c r="B9" s="43" t="s">
        <v>57</v>
      </c>
      <c r="C9" s="44" t="s">
        <v>61</v>
      </c>
      <c r="D9" s="45" t="s">
        <v>76</v>
      </c>
      <c r="E9" s="43" t="s">
        <v>55</v>
      </c>
      <c r="F9" s="44" t="s">
        <v>62</v>
      </c>
      <c r="G9" s="45" t="s">
        <v>76</v>
      </c>
      <c r="H9" s="43" t="s">
        <v>55</v>
      </c>
      <c r="I9" s="44" t="s">
        <v>63</v>
      </c>
      <c r="J9" s="45" t="s">
        <v>76</v>
      </c>
      <c r="K9" s="43" t="s">
        <v>55</v>
      </c>
      <c r="L9" s="44" t="s">
        <v>64</v>
      </c>
    </row>
    <row r="10" spans="1:12" ht="18.75" customHeight="1">
      <c r="A10" s="47" t="s">
        <v>77</v>
      </c>
      <c r="B10" s="48" t="s">
        <v>22</v>
      </c>
      <c r="C10" s="49" t="s">
        <v>65</v>
      </c>
      <c r="D10" s="45" t="s">
        <v>77</v>
      </c>
      <c r="E10" s="43" t="s">
        <v>27</v>
      </c>
      <c r="F10" s="44" t="s">
        <v>66</v>
      </c>
      <c r="G10" s="45" t="s">
        <v>77</v>
      </c>
      <c r="H10" s="43" t="s">
        <v>57</v>
      </c>
      <c r="I10" s="44" t="s">
        <v>67</v>
      </c>
      <c r="J10" s="45" t="s">
        <v>77</v>
      </c>
      <c r="K10" s="43" t="s">
        <v>68</v>
      </c>
      <c r="L10" s="44" t="s">
        <v>69</v>
      </c>
    </row>
    <row r="11" spans="1:12" ht="44.25" customHeight="1">
      <c r="A11" s="135" t="s">
        <v>165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</row>
    <row r="16" spans="1:12" ht="10.5" customHeight="1"/>
  </sheetData>
  <mergeCells count="6">
    <mergeCell ref="A11:L11"/>
    <mergeCell ref="A1:L1"/>
    <mergeCell ref="A2:C2"/>
    <mergeCell ref="D2:F2"/>
    <mergeCell ref="G2:I2"/>
    <mergeCell ref="J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Datos Fig.1</vt:lpstr>
      <vt:lpstr>Figura 1. Evolucion</vt:lpstr>
      <vt:lpstr>Cuadro 1 PCT</vt:lpstr>
      <vt:lpstr>Cuadro 2 PCT-WIPO</vt:lpstr>
      <vt:lpstr>Datos Fig. 2</vt:lpstr>
      <vt:lpstr>Figura 2 PCT-WIPO</vt:lpstr>
      <vt:lpstr>Cuadro 3 PCT-WIPO</vt:lpstr>
      <vt:lpstr>Cuadro 4 Pob</vt:lpstr>
      <vt:lpstr>Cuadro 5 Pob mig</vt:lpstr>
      <vt:lpstr>Cuadro 6 Asime</vt:lpstr>
      <vt:lpstr>Figura 3 Migracion</vt:lpstr>
      <vt:lpstr>Figura 4 Crec</vt:lpstr>
      <vt:lpstr>Datos fig 5</vt:lpstr>
      <vt:lpstr>Figura 5. </vt:lpstr>
      <vt:lpstr>datos fig 6</vt:lpstr>
      <vt:lpstr>Figura 6</vt:lpstr>
      <vt:lpstr>datos fig 7</vt:lpstr>
      <vt:lpstr>Figura 7</vt:lpstr>
      <vt:lpstr>Cuadro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</dc:creator>
  <cp:lastModifiedBy>HUSKY</cp:lastModifiedBy>
  <cp:lastPrinted>2015-10-26T14:15:23Z</cp:lastPrinted>
  <dcterms:created xsi:type="dcterms:W3CDTF">2015-10-24T00:39:07Z</dcterms:created>
  <dcterms:modified xsi:type="dcterms:W3CDTF">2016-01-26T15:29:10Z</dcterms:modified>
</cp:coreProperties>
</file>